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<sst xmlns="http://schemas.openxmlformats.org/spreadsheetml/2006/main" count="13" uniqueCount="10">
  <si>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1 Energieabhängigkeit</t>
  </si>
  <si>
    <t>Durchmesser des Modells d in cm</t>
  </si>
  <si>
    <t>Umfang des Modells in cm</t>
  </si>
  <si>
    <t>Starthöhe h der Kugel in cm</t>
  </si>
  <si>
    <t>Bogenlänge s in cm</t>
  </si>
  <si>
    <r>
      <t>cot(</t>
    </r>
    <r>
      <rPr>
        <sz val="10"/>
        <rFont val="Symbol"/>
        <family val="1"/>
      </rPr>
      <t>q/2)</t>
    </r>
  </si>
  <si>
    <r>
      <t>cot(</t>
    </r>
    <r>
      <rPr>
        <sz val="10"/>
        <rFont val="Symbol"/>
        <family val="1"/>
      </rPr>
      <t>q</t>
    </r>
    <r>
      <rPr>
        <sz val="10"/>
        <rFont val="Arial"/>
        <family val="0"/>
      </rPr>
      <t>/2)/h</t>
    </r>
  </si>
  <si>
    <t>2. Winkelabhängigkeit</t>
  </si>
  <si>
    <t>Stoßparameter b in cm</t>
  </si>
  <si>
    <t>Rutherford-Modellversuch AT 28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</si>
</sst>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.000"/>
    <numFmt numFmtId="166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.7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20"/>
      <color indexed="1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6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Energieabhängigkeit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7875"/>
          <c:w val="0.8705"/>
          <c:h val="0.687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Tabelle1!$C$7:$E$7</c:f>
              <c:numCache/>
            </c:numRef>
          </c:xVal>
          <c:yVal>
            <c:numRef>
              <c:f>Tabelle1!$C$10:$E$10</c:f>
              <c:numCache/>
            </c:numRef>
          </c:yVal>
          <c:smooth val="0"/>
        </c:ser>
        <c:axId val="61136625"/>
        <c:axId val="13358714"/>
      </c:scatterChart>
      <c:valAx>
        <c:axId val="61136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Energie ~h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8714"/>
        <c:crossesAt val="0"/>
        <c:crossBetween val="midCat"/>
        <c:dispUnits/>
      </c:valAx>
      <c:valAx>
        <c:axId val="13358714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cot(theta/2)/h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36625"/>
        <c:crosses val="autoZero"/>
        <c:crossBetween val="midCat"/>
        <c:dispUnits/>
        <c:majorUnit val="0.05"/>
        <c:minorUnit val="0.0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Winkelabhängigkeit</a:t>
            </a:r>
          </a:p>
        </c:rich>
      </c:tx>
      <c:layout>
        <c:manualLayout>
          <c:xMode val="factor"/>
          <c:yMode val="factor"/>
          <c:x val="-0.002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55"/>
          <c:w val="0.908"/>
          <c:h val="0.716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Tabelle1!$C$13:$L$13</c:f>
              <c:numCache/>
            </c:numRef>
          </c:xVal>
          <c:yVal>
            <c:numRef>
              <c:f>Tabelle1!$C$16:$L$16</c:f>
              <c:numCache/>
            </c:numRef>
          </c:yVal>
          <c:smooth val="0"/>
        </c:ser>
        <c:axId val="53119563"/>
        <c:axId val="8314020"/>
      </c:scatterChart>
      <c:val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Stoßparameter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14020"/>
        <c:crosses val="autoZero"/>
        <c:crossBetween val="midCat"/>
        <c:dispUnits/>
      </c:valAx>
      <c:valAx>
        <c:axId val="83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cot(theta/2)/b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1956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16</xdr:row>
      <xdr:rowOff>66675</xdr:rowOff>
    </xdr:from>
    <xdr:to>
      <xdr:col>16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086350" y="2990850"/>
        <a:ext cx="4133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16</xdr:row>
      <xdr:rowOff>66675</xdr:rowOff>
    </xdr:from>
    <xdr:to>
      <xdr:col>8</xdr:col>
      <xdr:colOff>342900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238125" y="299085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5" zoomScaleNormal="75" zoomScaleSheetLayoutView="75" workbookViewId="0" topLeftCell="A1">
      <selection activeCell="N11" sqref="N11"/>
    </sheetView>
  </sheetViews>
  <sheetFormatPr defaultColWidth="11.421875" defaultRowHeight="12.75"/>
  <cols>
    <col min="1" max="1" width="29.28125" style="0" customWidth="1"/>
    <col min="2" max="2" width="2.7109375" style="0" hidden="1" customWidth="1"/>
    <col min="4" max="4" width="5.57421875" style="0" bestFit="1" customWidth="1"/>
    <col min="5" max="5" width="5.57421875" style="0" customWidth="1"/>
    <col min="6" max="12" width="5.57421875" style="0" bestFit="1" customWidth="1"/>
  </cols>
  <sheetData>
    <row r="1" spans="1:17" ht="26.25">
      <c r="A1" s="6" t="s">
        <v>9</v>
      </c>
      <c r="B1" s="7"/>
      <c r="C1" s="7"/>
      <c r="D1" s="7"/>
      <c r="E1" s="7"/>
      <c r="F1" s="7"/>
      <c r="G1" s="10"/>
      <c r="H1" s="11"/>
      <c r="I1" s="1"/>
      <c r="J1" s="1"/>
      <c r="K1" s="1"/>
      <c r="L1" s="1"/>
      <c r="M1" s="1"/>
      <c r="N1" s="1"/>
      <c r="O1" s="1"/>
      <c r="P1" s="1"/>
      <c r="Q1" s="1"/>
    </row>
    <row r="2" spans="1:17" ht="25.5">
      <c r="A2" s="8"/>
      <c r="B2" s="9"/>
      <c r="C2" s="9"/>
      <c r="D2" s="9"/>
      <c r="E2" s="9"/>
      <c r="F2" s="9"/>
      <c r="G2" s="12"/>
      <c r="H2" s="13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1</v>
      </c>
      <c r="B3" s="1"/>
      <c r="C3" s="1">
        <v>74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 t="s">
        <v>2</v>
      </c>
      <c r="B4" s="1"/>
      <c r="C4" s="2">
        <f>PI()*C3</f>
        <v>232.4778563656447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 t="s">
        <v>3</v>
      </c>
      <c r="B7" s="1"/>
      <c r="C7" s="4">
        <v>9.3</v>
      </c>
      <c r="D7" s="4">
        <v>8.2</v>
      </c>
      <c r="E7" s="4">
        <v>4.4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 t="s">
        <v>4</v>
      </c>
      <c r="B8" s="1"/>
      <c r="C8" s="1">
        <v>81</v>
      </c>
      <c r="D8" s="1">
        <v>72</v>
      </c>
      <c r="E8" s="1">
        <v>48.4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 t="s">
        <v>5</v>
      </c>
      <c r="B9" s="1"/>
      <c r="C9" s="4">
        <f>1/(TAN(PI()/2-C8/$C$3))</f>
        <v>1.9387637029345313</v>
      </c>
      <c r="D9" s="4">
        <f>1/(TAN(PI()/2-D8/$C$3))</f>
        <v>1.468544919092695</v>
      </c>
      <c r="E9" s="4">
        <f>1/(TAN(PI()/2-E8/$C$3))</f>
        <v>0.766621145506262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 t="s">
        <v>6</v>
      </c>
      <c r="B10" s="1"/>
      <c r="C10" s="5">
        <f>C9/C7</f>
        <v>0.20846921536930443</v>
      </c>
      <c r="D10" s="5">
        <f>D9/D7</f>
        <v>0.17909084379179208</v>
      </c>
      <c r="E10" s="5">
        <f>E9/E7</f>
        <v>0.17423207852415046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3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 t="s">
        <v>8</v>
      </c>
      <c r="B13" s="1"/>
      <c r="C13" s="1">
        <v>0.2</v>
      </c>
      <c r="D13" s="1">
        <v>0.5</v>
      </c>
      <c r="E13" s="1">
        <v>0.7</v>
      </c>
      <c r="F13" s="1">
        <v>1</v>
      </c>
      <c r="G13" s="1">
        <v>1.5</v>
      </c>
      <c r="H13" s="1">
        <v>2</v>
      </c>
      <c r="I13" s="1">
        <v>3</v>
      </c>
      <c r="J13" s="1">
        <v>4</v>
      </c>
      <c r="K13" s="1">
        <v>6</v>
      </c>
      <c r="L13" s="1">
        <v>9.2</v>
      </c>
      <c r="M13" s="1"/>
      <c r="N13" s="1"/>
      <c r="O13" s="1"/>
      <c r="P13" s="1"/>
      <c r="Q13" s="1"/>
    </row>
    <row r="14" spans="1:17" ht="12.75">
      <c r="A14" s="1" t="s">
        <v>4</v>
      </c>
      <c r="B14" s="1"/>
      <c r="C14" s="1"/>
      <c r="D14" s="1">
        <v>12</v>
      </c>
      <c r="E14" s="1">
        <v>16.3</v>
      </c>
      <c r="F14" s="1">
        <v>20.5</v>
      </c>
      <c r="G14" s="1">
        <v>32</v>
      </c>
      <c r="H14" s="1">
        <v>39.5</v>
      </c>
      <c r="I14" s="1">
        <v>57.5</v>
      </c>
      <c r="J14" s="1">
        <v>69</v>
      </c>
      <c r="K14" s="1">
        <v>81.5</v>
      </c>
      <c r="L14" s="1">
        <v>87</v>
      </c>
      <c r="M14" s="1"/>
      <c r="N14" s="1"/>
      <c r="O14" s="1"/>
      <c r="P14" s="1"/>
      <c r="Q14" s="1"/>
    </row>
    <row r="15" spans="1:17" ht="12.75">
      <c r="A15" s="1" t="s">
        <v>5</v>
      </c>
      <c r="B15" s="1"/>
      <c r="C15" s="4">
        <f>1/(TAN(PI()/2-C14/$C$3))</f>
        <v>6.1257422745431E-17</v>
      </c>
      <c r="D15" s="4">
        <f aca="true" t="shared" si="0" ref="D15:L15">1/(TAN(PI()/2-D14/$C$3))</f>
        <v>0.16359871061879278</v>
      </c>
      <c r="E15" s="4">
        <f t="shared" si="0"/>
        <v>0.223903223987601</v>
      </c>
      <c r="F15" s="4">
        <f t="shared" si="0"/>
        <v>0.28433826500229864</v>
      </c>
      <c r="G15" s="4">
        <f t="shared" si="0"/>
        <v>0.46156837109001503</v>
      </c>
      <c r="H15" s="4">
        <f t="shared" si="0"/>
        <v>0.5910110823873076</v>
      </c>
      <c r="I15" s="4">
        <f t="shared" si="0"/>
        <v>0.9833963309956801</v>
      </c>
      <c r="J15" s="4">
        <f t="shared" si="0"/>
        <v>1.3477019191614392</v>
      </c>
      <c r="K15" s="4">
        <f t="shared" si="0"/>
        <v>1.971345092755644</v>
      </c>
      <c r="L15" s="4">
        <f t="shared" si="0"/>
        <v>2.397774127911378</v>
      </c>
      <c r="M15" s="1"/>
      <c r="N15" s="1"/>
      <c r="O15" s="1"/>
      <c r="P15" s="1"/>
      <c r="Q15" s="1"/>
    </row>
    <row r="16" spans="1:17" ht="12.75">
      <c r="A16" s="1" t="s">
        <v>6</v>
      </c>
      <c r="B16" s="1"/>
      <c r="C16" s="5">
        <f>C15/C13</f>
        <v>3.06287113727155E-16</v>
      </c>
      <c r="D16" s="5">
        <f aca="true" t="shared" si="1" ref="D16:L16">D15/D13</f>
        <v>0.32719742123758555</v>
      </c>
      <c r="E16" s="5">
        <f t="shared" si="1"/>
        <v>0.31986174855371574</v>
      </c>
      <c r="F16" s="5">
        <f t="shared" si="1"/>
        <v>0.28433826500229864</v>
      </c>
      <c r="G16" s="5">
        <f t="shared" si="1"/>
        <v>0.30771224739334335</v>
      </c>
      <c r="H16" s="5">
        <f t="shared" si="1"/>
        <v>0.2955055411936538</v>
      </c>
      <c r="I16" s="5">
        <f t="shared" si="1"/>
        <v>0.32779877699856</v>
      </c>
      <c r="J16" s="5">
        <f t="shared" si="1"/>
        <v>0.3369254797903598</v>
      </c>
      <c r="K16" s="5">
        <f t="shared" si="1"/>
        <v>0.328557515459274</v>
      </c>
      <c r="L16" s="5">
        <f t="shared" si="1"/>
        <v>0.26062762259906286</v>
      </c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printOptions/>
  <pageMargins left="0" right="0" top="0" bottom="0" header="0" footer="0"/>
  <pageSetup fitToHeight="1" fitToWidth="1" horizontalDpi="96" verticalDpi="96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Dollhopf</dc:creator>
  <cp:keywords/>
  <dc:description/>
  <cp:lastModifiedBy>Keller</cp:lastModifiedBy>
  <cp:lastPrinted>2000-11-07T15:49:11Z</cp:lastPrinted>
  <dcterms:created xsi:type="dcterms:W3CDTF">2000-06-29T15:59:28Z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