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240" yWindow="75" windowWidth="9495" windowHeight="7800" tabRatio="543" activeTab="0"/>
  </bookViews>
  <sheets>
    <sheet name="Titelseite" sheetId="1" r:id="rId1"/>
    <sheet name="Messung" sheetId="2" r:id="rId2"/>
    <sheet name="alle Messungen" sheetId="3" r:id="rId3"/>
  </sheets>
  <definedNames>
    <definedName name="Bearbeiter">'Titelseite'!$L$4</definedName>
    <definedName name="Datum">'Titelseite'!$K$4</definedName>
    <definedName name="_xlnm.Print_Area" localSheetId="2">'alle Messungen'!$A$1:$Y$3</definedName>
    <definedName name="_xlnm.Print_Area" localSheetId="1">'Messung'!$A$1:$N$33</definedName>
    <definedName name="_xlnm.Print_Area" localSheetId="0">'Titelseite'!$A$1:$O$25</definedName>
    <definedName name="Gebiet">'Titelseite'!$K$3</definedName>
    <definedName name="Gebiet_ID">'Titelseite'!$L$2</definedName>
    <definedName name="Nr">'Titelseite'!$N$2</definedName>
    <definedName name="T_Celsius" localSheetId="1">'Messung'!$B:$B</definedName>
    <definedName name="Temperatur" localSheetId="1">'Messung'!$C$3</definedName>
    <definedName name="Titel">'Titelseite'!$D$2</definedName>
    <definedName name="Untertitel">'Titelseite'!$D$3</definedName>
  </definedNames>
  <calcPr fullCalcOnLoad="1"/>
</workbook>
</file>

<file path=xl/comments2.xml><?xml version="1.0" encoding="utf-8"?>
<comments xmlns="http://schemas.openxmlformats.org/spreadsheetml/2006/main">
  <authors>
    <author>G. Brackenhofer</author>
  </authors>
  <commentList>
    <comment ref="B4" authorId="0">
      <text>
        <r>
          <rPr>
            <b/>
            <sz val="10"/>
            <rFont val="Tahoma"/>
            <family val="2"/>
          </rPr>
          <t>Volumen</t>
        </r>
      </text>
    </comment>
    <comment ref="C4" authorId="0">
      <text>
        <r>
          <rPr>
            <b/>
            <sz val="10"/>
            <rFont val="Tahoma"/>
            <family val="2"/>
          </rPr>
          <t>Druck</t>
        </r>
      </text>
    </comment>
    <comment ref="C3" authorId="0">
      <text>
        <r>
          <rPr>
            <b/>
            <sz val="10"/>
            <rFont val="Tahoma"/>
            <family val="2"/>
          </rPr>
          <t>Temperatur</t>
        </r>
      </text>
    </comment>
  </commentList>
</comments>
</file>

<file path=xl/sharedStrings.xml><?xml version="1.0" encoding="utf-8"?>
<sst xmlns="http://schemas.openxmlformats.org/spreadsheetml/2006/main" count="51" uniqueCount="35">
  <si>
    <t>-</t>
  </si>
  <si>
    <t>Universität Ulm, Vorlesungssammlung Physik</t>
  </si>
  <si>
    <t>Brackenhofer G.</t>
  </si>
  <si>
    <t>Hinweis:</t>
  </si>
  <si>
    <t>Vor der Verwendung Beispieldaten löschen.</t>
  </si>
  <si>
    <t>Wenn die Arbeitsmappe geändert werden muß, bitte unter einem anderen Namen</t>
  </si>
  <si>
    <t>speichern (letzte Ziffer um eins erhöhen).</t>
  </si>
  <si>
    <t>°C</t>
  </si>
  <si>
    <t>Werte können nur in die weiß unterlegten Felder eingegeben werden.</t>
  </si>
  <si>
    <t>TH</t>
  </si>
  <si>
    <t>Thermodynamik</t>
  </si>
  <si>
    <t>V</t>
  </si>
  <si>
    <r>
      <t>cm</t>
    </r>
    <r>
      <rPr>
        <b/>
        <vertAlign val="superscript"/>
        <sz val="12"/>
        <rFont val="Arial"/>
        <family val="2"/>
      </rPr>
      <t>3</t>
    </r>
  </si>
  <si>
    <t>50,0 °C</t>
  </si>
  <si>
    <t>20,0 °C</t>
  </si>
  <si>
    <r>
      <t>V</t>
    </r>
    <r>
      <rPr>
        <b/>
        <sz val="10"/>
        <rFont val="Arial"/>
        <family val="2"/>
      </rPr>
      <t xml:space="preserve"> /cm</t>
    </r>
    <r>
      <rPr>
        <b/>
        <vertAlign val="superscript"/>
        <sz val="10"/>
        <rFont val="Arial"/>
        <family val="2"/>
      </rPr>
      <t>3</t>
    </r>
  </si>
  <si>
    <r>
      <t>p</t>
    </r>
    <r>
      <rPr>
        <b/>
        <sz val="10"/>
        <rFont val="Arial"/>
        <family val="2"/>
      </rPr>
      <t xml:space="preserve"> /bar</t>
    </r>
  </si>
  <si>
    <t>eigene Messung</t>
  </si>
  <si>
    <r>
      <t>J</t>
    </r>
    <r>
      <rPr>
        <b/>
        <sz val="14"/>
        <rFont val="Symbol"/>
        <family val="1"/>
      </rPr>
      <t>:</t>
    </r>
  </si>
  <si>
    <r>
      <t>p-V-Diagramm von SF</t>
    </r>
    <r>
      <rPr>
        <b/>
        <i/>
        <vertAlign val="subscript"/>
        <sz val="18"/>
        <color indexed="12"/>
        <rFont val="Arial"/>
        <family val="2"/>
      </rPr>
      <t>6</t>
    </r>
  </si>
  <si>
    <t>p</t>
  </si>
  <si>
    <t>bar</t>
  </si>
  <si>
    <t xml:space="preserve">Das Tabellenblatt 'Messung' dient zur Eingabe der Meßwerte </t>
  </si>
  <si>
    <t>und deren Darstellung in einem Diagramm.</t>
  </si>
  <si>
    <t>Das Tabellenblatt 'alle Messungen' enthält ein Diagramm mit</t>
  </si>
  <si>
    <t>Messung wird automatisch eingefügt.</t>
  </si>
  <si>
    <t>Grenze</t>
  </si>
  <si>
    <t xml:space="preserve">  1,2 °C</t>
  </si>
  <si>
    <t>10,5 °C</t>
  </si>
  <si>
    <t>30,0 °C</t>
  </si>
  <si>
    <t>40,2 °C</t>
  </si>
  <si>
    <t>45,4 °C</t>
  </si>
  <si>
    <t>Zustandsdiagramm</t>
  </si>
  <si>
    <t>Schwefelhexafluorid</t>
  </si>
  <si>
    <t xml:space="preserve">Meßreihen bei sieben verschiedenen Temperaturen. Die aktuelle 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</si>
</sst>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;\-0.00;;@"/>
  </numFmts>
  <fonts count="4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2"/>
    </font>
    <font>
      <sz val="34"/>
      <name val="Arial"/>
      <family val="2"/>
    </font>
    <font>
      <sz val="26"/>
      <name val="Arial"/>
      <family val="2"/>
    </font>
    <font>
      <sz val="14"/>
      <name val="Arial"/>
      <family val="2"/>
    </font>
    <font>
      <i/>
      <sz val="13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b/>
      <sz val="14"/>
      <color indexed="14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i/>
      <u val="single"/>
      <sz val="16"/>
      <color indexed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i/>
      <sz val="14"/>
      <name val="Symbol"/>
      <family val="1"/>
    </font>
    <font>
      <b/>
      <i/>
      <u val="single"/>
      <sz val="18"/>
      <color indexed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26"/>
      <color indexed="8"/>
      <name val="Arial"/>
      <family val="2"/>
    </font>
    <font>
      <b/>
      <sz val="14"/>
      <name val="Symbol"/>
      <family val="1"/>
    </font>
    <font>
      <b/>
      <i/>
      <vertAlign val="subscript"/>
      <sz val="18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4"/>
      <name val="Arial"/>
      <family val="2"/>
    </font>
    <font>
      <sz val="20.75"/>
      <name val="Arial"/>
      <family val="0"/>
    </font>
    <font>
      <b/>
      <i/>
      <sz val="17.75"/>
      <name val="Arial"/>
      <family val="2"/>
    </font>
    <font>
      <b/>
      <sz val="17.75"/>
      <name val="Arial"/>
      <family val="2"/>
    </font>
    <font>
      <b/>
      <vertAlign val="superscript"/>
      <sz val="17.75"/>
      <name val="Arial"/>
      <family val="2"/>
    </font>
    <font>
      <sz val="25.5"/>
      <name val="Arial"/>
      <family val="0"/>
    </font>
    <font>
      <b/>
      <sz val="15.25"/>
      <name val="Arial"/>
      <family val="2"/>
    </font>
    <font>
      <b/>
      <sz val="35.75"/>
      <color indexed="12"/>
      <name val="Arial"/>
      <family val="2"/>
    </font>
    <font>
      <b/>
      <vertAlign val="subscript"/>
      <sz val="35.75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4" fontId="0" fillId="2" borderId="1" xfId="0" applyNumberForma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Continuous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164" fontId="8" fillId="2" borderId="4" xfId="0" applyNumberFormat="1" applyFont="1" applyFill="1" applyBorder="1" applyAlignment="1" applyProtection="1">
      <alignment horizontal="centerContinuous" vertical="center"/>
      <protection/>
    </xf>
    <xf numFmtId="0" fontId="7" fillId="2" borderId="5" xfId="0" applyFont="1" applyFill="1" applyBorder="1" applyAlignment="1" applyProtection="1">
      <alignment horizontal="centerContinuous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164" fontId="6" fillId="2" borderId="7" xfId="0" applyNumberFormat="1" applyFont="1" applyFill="1" applyBorder="1" applyAlignment="1" applyProtection="1">
      <alignment horizontal="centerContinuous" vertical="center"/>
      <protection/>
    </xf>
    <xf numFmtId="164" fontId="4" fillId="2" borderId="7" xfId="0" applyNumberFormat="1" applyFont="1" applyFill="1" applyBorder="1" applyAlignment="1" applyProtection="1">
      <alignment horizontal="centerContinuous"/>
      <protection/>
    </xf>
    <xf numFmtId="1" fontId="4" fillId="2" borderId="7" xfId="0" applyNumberFormat="1" applyFont="1" applyFill="1" applyBorder="1" applyAlignment="1" applyProtection="1">
      <alignment horizontal="centerContinuous"/>
      <protection/>
    </xf>
    <xf numFmtId="0" fontId="4" fillId="2" borderId="7" xfId="0" applyFont="1" applyFill="1" applyBorder="1" applyAlignment="1" applyProtection="1">
      <alignment horizontal="centerContinuous"/>
      <protection/>
    </xf>
    <xf numFmtId="0" fontId="0" fillId="2" borderId="8" xfId="0" applyFill="1" applyBorder="1" applyAlignment="1" applyProtection="1">
      <alignment/>
      <protection/>
    </xf>
    <xf numFmtId="164" fontId="8" fillId="2" borderId="1" xfId="0" applyNumberFormat="1" applyFont="1" applyFill="1" applyBorder="1" applyAlignment="1" applyProtection="1">
      <alignment horizontal="centerContinuous" vertical="center"/>
      <protection/>
    </xf>
    <xf numFmtId="164" fontId="4" fillId="2" borderId="1" xfId="0" applyNumberFormat="1" applyFont="1" applyFill="1" applyBorder="1" applyAlignment="1" applyProtection="1">
      <alignment horizontal="centerContinuous" vertical="center"/>
      <protection/>
    </xf>
    <xf numFmtId="1" fontId="4" fillId="2" borderId="1" xfId="0" applyNumberFormat="1" applyFont="1" applyFill="1" applyBorder="1" applyAlignment="1" applyProtection="1">
      <alignment horizontal="centerContinuous" vertical="center"/>
      <protection/>
    </xf>
    <xf numFmtId="0" fontId="4" fillId="2" borderId="1" xfId="0" applyFont="1" applyFill="1" applyBorder="1" applyAlignment="1" applyProtection="1">
      <alignment horizontal="centerContinuous" vertical="center"/>
      <protection/>
    </xf>
    <xf numFmtId="0" fontId="0" fillId="2" borderId="9" xfId="0" applyFill="1" applyBorder="1" applyAlignment="1" applyProtection="1">
      <alignment horizontal="centerContinuous" vertical="center"/>
      <protection/>
    </xf>
    <xf numFmtId="0" fontId="4" fillId="2" borderId="9" xfId="0" applyFont="1" applyFill="1" applyBorder="1" applyAlignment="1" applyProtection="1">
      <alignment horizontal="centerContinuous" vertical="center"/>
      <protection/>
    </xf>
    <xf numFmtId="0" fontId="4" fillId="2" borderId="10" xfId="0" applyFont="1" applyFill="1" applyBorder="1" applyAlignment="1" applyProtection="1">
      <alignment horizontal="centerContinuous" vertical="center"/>
      <protection/>
    </xf>
    <xf numFmtId="164" fontId="0" fillId="2" borderId="4" xfId="0" applyNumberFormat="1" applyFont="1" applyFill="1" applyBorder="1" applyAlignment="1" applyProtection="1">
      <alignment horizontal="centerContinuous" vertical="center"/>
      <protection/>
    </xf>
    <xf numFmtId="164" fontId="0" fillId="2" borderId="1" xfId="0" applyNumberFormat="1" applyFont="1" applyFill="1" applyBorder="1" applyAlignment="1" applyProtection="1">
      <alignment horizontal="centerContinuous" vertical="center"/>
      <protection/>
    </xf>
    <xf numFmtId="0" fontId="9" fillId="2" borderId="1" xfId="0" applyFont="1" applyFill="1" applyBorder="1" applyAlignment="1" applyProtection="1">
      <alignment horizontal="centerContinuous" vertical="center"/>
      <protection/>
    </xf>
    <xf numFmtId="0" fontId="4" fillId="2" borderId="11" xfId="0" applyFont="1" applyFill="1" applyBorder="1" applyAlignment="1" applyProtection="1">
      <alignment horizontal="centerContinuous" vertical="center"/>
      <protection/>
    </xf>
    <xf numFmtId="164" fontId="4" fillId="3" borderId="0" xfId="0" applyNumberFormat="1" applyFont="1" applyFill="1" applyBorder="1" applyAlignment="1" applyProtection="1">
      <alignment/>
      <protection/>
    </xf>
    <xf numFmtId="1" fontId="4" fillId="3" borderId="0" xfId="0" applyNumberFormat="1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10" fillId="3" borderId="0" xfId="0" applyFont="1" applyFill="1" applyBorder="1" applyAlignment="1" applyProtection="1">
      <alignment vertical="center"/>
      <protection/>
    </xf>
    <xf numFmtId="164" fontId="12" fillId="3" borderId="0" xfId="0" applyNumberFormat="1" applyFont="1" applyFill="1" applyBorder="1" applyAlignment="1" applyProtection="1">
      <alignment vertical="center"/>
      <protection/>
    </xf>
    <xf numFmtId="164" fontId="7" fillId="3" borderId="0" xfId="0" applyNumberFormat="1" applyFont="1" applyFill="1" applyBorder="1" applyAlignment="1" applyProtection="1">
      <alignment vertical="center"/>
      <protection/>
    </xf>
    <xf numFmtId="0" fontId="10" fillId="3" borderId="0" xfId="0" applyNumberFormat="1" applyFont="1" applyFill="1" applyBorder="1" applyAlignment="1" applyProtection="1">
      <alignment vertical="center"/>
      <protection/>
    </xf>
    <xf numFmtId="0" fontId="11" fillId="3" borderId="0" xfId="0" applyNumberFormat="1" applyFont="1" applyFill="1" applyBorder="1" applyAlignment="1" applyProtection="1">
      <alignment vertical="center"/>
      <protection/>
    </xf>
    <xf numFmtId="1" fontId="14" fillId="3" borderId="0" xfId="0" applyNumberFormat="1" applyFont="1" applyFill="1" applyBorder="1" applyAlignment="1" applyProtection="1">
      <alignment/>
      <protection/>
    </xf>
    <xf numFmtId="0" fontId="4" fillId="3" borderId="0" xfId="0" applyFont="1" applyFill="1" applyAlignment="1">
      <alignment/>
    </xf>
    <xf numFmtId="164" fontId="4" fillId="3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1" fontId="4" fillId="3" borderId="0" xfId="0" applyNumberFormat="1" applyFont="1" applyFill="1" applyAlignment="1">
      <alignment/>
    </xf>
    <xf numFmtId="0" fontId="7" fillId="3" borderId="0" xfId="0" applyFont="1" applyFill="1" applyBorder="1" applyAlignment="1">
      <alignment/>
    </xf>
    <xf numFmtId="164" fontId="18" fillId="3" borderId="0" xfId="0" applyNumberFormat="1" applyFont="1" applyFill="1" applyBorder="1" applyAlignment="1" applyProtection="1">
      <alignment/>
      <protection/>
    </xf>
    <xf numFmtId="2" fontId="15" fillId="3" borderId="0" xfId="0" applyNumberFormat="1" applyFont="1" applyFill="1" applyAlignment="1">
      <alignment/>
    </xf>
    <xf numFmtId="164" fontId="13" fillId="3" borderId="0" xfId="0" applyNumberFormat="1" applyFont="1" applyFill="1" applyBorder="1" applyAlignment="1" applyProtection="1">
      <alignment vertical="center"/>
      <protection locked="0"/>
    </xf>
    <xf numFmtId="165" fontId="13" fillId="3" borderId="0" xfId="0" applyNumberFormat="1" applyFont="1" applyFill="1" applyBorder="1" applyAlignment="1" applyProtection="1">
      <alignment vertical="center"/>
      <protection locked="0"/>
    </xf>
    <xf numFmtId="1" fontId="12" fillId="4" borderId="12" xfId="0" applyNumberFormat="1" applyFont="1" applyFill="1" applyBorder="1" applyAlignment="1">
      <alignment horizontal="centerContinuous"/>
    </xf>
    <xf numFmtId="1" fontId="16" fillId="4" borderId="13" xfId="0" applyNumberFormat="1" applyFont="1" applyFill="1" applyBorder="1" applyAlignment="1">
      <alignment horizontal="centerContinuous"/>
    </xf>
    <xf numFmtId="164" fontId="10" fillId="3" borderId="0" xfId="0" applyNumberFormat="1" applyFont="1" applyFill="1" applyAlignment="1">
      <alignment/>
    </xf>
    <xf numFmtId="2" fontId="20" fillId="3" borderId="0" xfId="0" applyNumberFormat="1" applyFont="1" applyFill="1" applyAlignment="1">
      <alignment/>
    </xf>
    <xf numFmtId="2" fontId="17" fillId="4" borderId="14" xfId="0" applyNumberFormat="1" applyFont="1" applyFill="1" applyBorder="1" applyAlignment="1">
      <alignment horizontal="centerContinuous"/>
    </xf>
    <xf numFmtId="2" fontId="16" fillId="4" borderId="15" xfId="0" applyNumberFormat="1" applyFont="1" applyFill="1" applyBorder="1" applyAlignment="1">
      <alignment horizontal="centerContinuous"/>
    </xf>
    <xf numFmtId="2" fontId="16" fillId="3" borderId="0" xfId="0" applyNumberFormat="1" applyFont="1" applyFill="1" applyBorder="1" applyAlignment="1" applyProtection="1">
      <alignment/>
      <protection locked="0"/>
    </xf>
    <xf numFmtId="0" fontId="24" fillId="3" borderId="0" xfId="0" applyFont="1" applyFill="1" applyAlignment="1">
      <alignment horizontal="right"/>
    </xf>
    <xf numFmtId="0" fontId="14" fillId="3" borderId="0" xfId="0" applyFont="1" applyFill="1" applyAlignment="1">
      <alignment horizontal="right"/>
    </xf>
    <xf numFmtId="2" fontId="24" fillId="3" borderId="0" xfId="0" applyNumberFormat="1" applyFont="1" applyFill="1" applyAlignment="1">
      <alignment horizontal="right"/>
    </xf>
    <xf numFmtId="2" fontId="29" fillId="0" borderId="16" xfId="0" applyNumberFormat="1" applyFont="1" applyFill="1" applyBorder="1" applyAlignment="1" applyProtection="1">
      <alignment/>
      <protection locked="0"/>
    </xf>
    <xf numFmtId="164" fontId="29" fillId="0" borderId="17" xfId="0" applyNumberFormat="1" applyFont="1" applyFill="1" applyBorder="1" applyAlignment="1" applyProtection="1">
      <alignment/>
      <protection locked="0"/>
    </xf>
    <xf numFmtId="0" fontId="30" fillId="3" borderId="0" xfId="0" applyFont="1" applyFill="1" applyBorder="1" applyAlignment="1">
      <alignment/>
    </xf>
    <xf numFmtId="2" fontId="30" fillId="3" borderId="0" xfId="0" applyNumberFormat="1" applyFont="1" applyFill="1" applyBorder="1" applyAlignment="1">
      <alignment/>
    </xf>
    <xf numFmtId="0" fontId="30" fillId="3" borderId="0" xfId="0" applyFont="1" applyFill="1" applyAlignment="1">
      <alignment/>
    </xf>
    <xf numFmtId="2" fontId="30" fillId="3" borderId="0" xfId="0" applyNumberFormat="1" applyFont="1" applyFill="1" applyAlignment="1">
      <alignment/>
    </xf>
    <xf numFmtId="164" fontId="29" fillId="3" borderId="0" xfId="0" applyNumberFormat="1" applyFont="1" applyFill="1" applyBorder="1" applyAlignment="1" applyProtection="1">
      <alignment/>
      <protection locked="0"/>
    </xf>
    <xf numFmtId="2" fontId="31" fillId="3" borderId="0" xfId="0" applyNumberFormat="1" applyFont="1" applyFill="1" applyBorder="1" applyAlignment="1">
      <alignment/>
    </xf>
    <xf numFmtId="1" fontId="30" fillId="3" borderId="0" xfId="0" applyNumberFormat="1" applyFont="1" applyFill="1" applyAlignment="1">
      <alignment/>
    </xf>
    <xf numFmtId="164" fontId="30" fillId="3" borderId="0" xfId="0" applyNumberFormat="1" applyFont="1" applyFill="1" applyAlignment="1">
      <alignment/>
    </xf>
    <xf numFmtId="2" fontId="29" fillId="0" borderId="15" xfId="0" applyNumberFormat="1" applyFont="1" applyFill="1" applyBorder="1" applyAlignment="1" applyProtection="1">
      <alignment/>
      <protection locked="0"/>
    </xf>
    <xf numFmtId="164" fontId="29" fillId="0" borderId="13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0" fontId="14" fillId="4" borderId="0" xfId="0" applyFont="1" applyFill="1" applyAlignment="1">
      <alignment horizontal="right"/>
    </xf>
    <xf numFmtId="164" fontId="4" fillId="4" borderId="0" xfId="0" applyNumberFormat="1" applyFont="1" applyFill="1" applyAlignment="1">
      <alignment/>
    </xf>
    <xf numFmtId="2" fontId="4" fillId="4" borderId="0" xfId="0" applyNumberFormat="1" applyFont="1" applyFill="1" applyAlignment="1">
      <alignment/>
    </xf>
    <xf numFmtId="2" fontId="21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14" fillId="3" borderId="0" xfId="0" applyFont="1" applyFill="1" applyAlignment="1" quotePrefix="1">
      <alignment horizontal="center"/>
    </xf>
    <xf numFmtId="0" fontId="10" fillId="0" borderId="0" xfId="0" applyFont="1" applyFill="1" applyAlignment="1" applyProtection="1">
      <alignment/>
      <protection locked="0"/>
    </xf>
    <xf numFmtId="164" fontId="26" fillId="2" borderId="18" xfId="0" applyNumberFormat="1" applyFont="1" applyFill="1" applyBorder="1" applyAlignment="1" applyProtection="1">
      <alignment horizontal="centerContinuous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"/>
          <c:w val="0.96575"/>
          <c:h val="0.9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Messung!$C$3</c:f>
              <c:strCache>
                <c:ptCount val="1"/>
                <c:pt idx="0">
                  <c:v>29,6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Messung!$B$6:$B$32</c:f>
              <c:numCache/>
            </c:numRef>
          </c:xVal>
          <c:yVal>
            <c:numRef>
              <c:f>Messung!$C$6:$C$32</c:f>
              <c:numCache/>
            </c:numRef>
          </c:yVal>
          <c:smooth val="0"/>
        </c:ser>
        <c:axId val="21297126"/>
        <c:axId val="13636879"/>
      </c:scatterChart>
      <c:valAx>
        <c:axId val="21297126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Volumen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/cm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636879"/>
        <c:crossesAt val="-100"/>
        <c:crossBetween val="midCat"/>
        <c:dispUnits/>
      </c:valAx>
      <c:valAx>
        <c:axId val="13636879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Druck 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/bar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297126"/>
        <c:crossesAt val="-300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"/>
          <c:w val="0.961"/>
          <c:h val="0.96025"/>
        </c:manualLayout>
      </c:layout>
      <c:scatterChart>
        <c:scatterStyle val="smoothMarker"/>
        <c:varyColors val="0"/>
        <c:ser>
          <c:idx val="7"/>
          <c:order val="0"/>
          <c:tx>
            <c:strRef>
              <c:f>'alle Messungen'!$W$8</c:f>
              <c:strCache>
                <c:ptCount val="1"/>
                <c:pt idx="0">
                  <c:v>50,0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'alle Messungen'!$E$9:$E$50</c:f>
              <c:numCache/>
            </c:numRef>
          </c:xVal>
          <c:yVal>
            <c:numRef>
              <c:f>'alle Messungen'!$X$9:$X$50</c:f>
              <c:numCache/>
            </c:numRef>
          </c:yVal>
          <c:smooth val="1"/>
        </c:ser>
        <c:ser>
          <c:idx val="6"/>
          <c:order val="1"/>
          <c:tx>
            <c:strRef>
              <c:f>'alle Messungen'!$T$8</c:f>
              <c:strCache>
                <c:ptCount val="1"/>
                <c:pt idx="0">
                  <c:v>45,4 °C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'alle Messungen'!$E$9:$E$50</c:f>
              <c:numCache/>
            </c:numRef>
          </c:xVal>
          <c:yVal>
            <c:numRef>
              <c:f>'alle Messungen'!$U$9:$U$50</c:f>
              <c:numCache/>
            </c:numRef>
          </c:yVal>
          <c:smooth val="1"/>
        </c:ser>
        <c:ser>
          <c:idx val="5"/>
          <c:order val="2"/>
          <c:tx>
            <c:strRef>
              <c:f>'alle Messungen'!$Q$8</c:f>
              <c:strCache>
                <c:ptCount val="1"/>
                <c:pt idx="0">
                  <c:v>40,2 °C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'alle Messungen'!$E$9:$E$50</c:f>
              <c:numCache/>
            </c:numRef>
          </c:xVal>
          <c:yVal>
            <c:numRef>
              <c:f>'alle Messungen'!$R$9:$R$50</c:f>
              <c:numCache/>
            </c:numRef>
          </c:yVal>
          <c:smooth val="1"/>
        </c:ser>
        <c:ser>
          <c:idx val="3"/>
          <c:order val="3"/>
          <c:tx>
            <c:strRef>
              <c:f>'alle Messungen'!$N$8</c:f>
              <c:strCache>
                <c:ptCount val="1"/>
                <c:pt idx="0">
                  <c:v>30,0 °C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'alle Messungen'!$E$9:$E$50</c:f>
              <c:numCache/>
            </c:numRef>
          </c:xVal>
          <c:yVal>
            <c:numRef>
              <c:f>'alle Messungen'!$O$9:$O$50</c:f>
              <c:numCache/>
            </c:numRef>
          </c:yVal>
          <c:smooth val="1"/>
        </c:ser>
        <c:ser>
          <c:idx val="4"/>
          <c:order val="4"/>
          <c:tx>
            <c:strRef>
              <c:f>'alle Messungen'!$K$8</c:f>
              <c:strCache>
                <c:ptCount val="1"/>
                <c:pt idx="0">
                  <c:v>20,0 °C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'alle Messungen'!$E$9:$E$50</c:f>
              <c:numCache/>
            </c:numRef>
          </c:xVal>
          <c:yVal>
            <c:numRef>
              <c:f>'alle Messungen'!$L$9:$L$50</c:f>
              <c:numCache/>
            </c:numRef>
          </c:yVal>
          <c:smooth val="1"/>
        </c:ser>
        <c:ser>
          <c:idx val="0"/>
          <c:order val="5"/>
          <c:tx>
            <c:strRef>
              <c:f>'alle Messungen'!$H$8</c:f>
              <c:strCache>
                <c:ptCount val="1"/>
                <c:pt idx="0">
                  <c:v>10,5 °C</c:v>
                </c:pt>
              </c:strCache>
            </c:strRef>
          </c:tx>
          <c:spPr>
            <a:ln w="254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xVal>
            <c:numRef>
              <c:f>'alle Messungen'!$E$9:$E$50</c:f>
              <c:numCache/>
            </c:numRef>
          </c:xVal>
          <c:yVal>
            <c:numRef>
              <c:f>'alle Messungen'!$I$9:$I$50</c:f>
              <c:numCache/>
            </c:numRef>
          </c:yVal>
          <c:smooth val="1"/>
        </c:ser>
        <c:ser>
          <c:idx val="1"/>
          <c:order val="6"/>
          <c:tx>
            <c:strRef>
              <c:f>'alle Messungen'!$E$8</c:f>
              <c:strCache>
                <c:ptCount val="1"/>
                <c:pt idx="0">
                  <c:v>  1,2 °C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'alle Messungen'!$E$9:$E$50</c:f>
              <c:numCache/>
            </c:numRef>
          </c:xVal>
          <c:yVal>
            <c:numRef>
              <c:f>'alle Messungen'!$F$9:$F$50</c:f>
              <c:numCache/>
            </c:numRef>
          </c:yVal>
          <c:smooth val="1"/>
        </c:ser>
        <c:ser>
          <c:idx val="8"/>
          <c:order val="7"/>
          <c:tx>
            <c:strRef>
              <c:f>'alle Messungen'!$Z$8</c:f>
              <c:strCache>
                <c:ptCount val="1"/>
                <c:pt idx="0">
                  <c:v>Grenze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'alle Messungen'!$Z$9:$Z$43</c:f>
              <c:numCache/>
            </c:numRef>
          </c:xVal>
          <c:yVal>
            <c:numRef>
              <c:f>'alle Messungen'!$AA$9:$AA$43</c:f>
              <c:numCache/>
            </c:numRef>
          </c:yVal>
          <c:smooth val="1"/>
        </c:ser>
        <c:ser>
          <c:idx val="9"/>
          <c:order val="8"/>
          <c:tx>
            <c:strRef>
              <c:f>'alle Messungen'!$B$8</c:f>
              <c:strCache>
                <c:ptCount val="1"/>
                <c:pt idx="0">
                  <c:v>29,6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'alle Messungen'!$B$9:$B$37</c:f>
              <c:numCache/>
            </c:numRef>
          </c:xVal>
          <c:yVal>
            <c:numRef>
              <c:f>'alle Messungen'!$C$9:$C$37</c:f>
              <c:numCache/>
            </c:numRef>
          </c:yVal>
          <c:smooth val="1"/>
        </c:ser>
        <c:axId val="59925172"/>
        <c:axId val="60108389"/>
      </c:scatterChart>
      <c:valAx>
        <c:axId val="59925172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1" u="none" baseline="0">
                    <a:latin typeface="Arial"/>
                    <a:ea typeface="Arial"/>
                    <a:cs typeface="Arial"/>
                  </a:rPr>
                  <a:t>Volumen</a:t>
                </a: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 /cm</a:t>
                </a:r>
                <a:r>
                  <a:rPr lang="en-US" cap="none" sz="1775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60108389"/>
        <c:crosses val="autoZero"/>
        <c:crossBetween val="midCat"/>
        <c:dispUnits/>
      </c:valAx>
      <c:valAx>
        <c:axId val="60108389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1" u="none" baseline="0">
                    <a:latin typeface="Arial"/>
                    <a:ea typeface="Arial"/>
                    <a:cs typeface="Arial"/>
                  </a:rPr>
                  <a:t>Druck</a:t>
                </a: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 /bar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59925172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08075"/>
          <c:w val="0.132"/>
          <c:h val="0.412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</xdr:row>
      <xdr:rowOff>238125</xdr:rowOff>
    </xdr:from>
    <xdr:to>
      <xdr:col>13</xdr:col>
      <xdr:colOff>752475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495425" y="666750"/>
        <a:ext cx="78009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0.07625</cdr:y>
    </cdr:from>
    <cdr:to>
      <cdr:x>0.5865</cdr:x>
      <cdr:y>0.17625</cdr:y>
    </cdr:to>
    <cdr:sp>
      <cdr:nvSpPr>
        <cdr:cNvPr id="1" name="TextBox 1"/>
        <cdr:cNvSpPr txBox="1">
          <a:spLocks noChangeArrowheads="1"/>
        </cdr:cNvSpPr>
      </cdr:nvSpPr>
      <cdr:spPr>
        <a:xfrm>
          <a:off x="4419600" y="495300"/>
          <a:ext cx="1009650" cy="6572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57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SF</a:t>
          </a:r>
          <a:r>
            <a:rPr lang="en-US" cap="none" sz="3575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161925</xdr:rowOff>
    </xdr:from>
    <xdr:to>
      <xdr:col>24</xdr:col>
      <xdr:colOff>28575</xdr:colOff>
      <xdr:row>2</xdr:row>
      <xdr:rowOff>1981200</xdr:rowOff>
    </xdr:to>
    <xdr:graphicFrame>
      <xdr:nvGraphicFramePr>
        <xdr:cNvPr id="1" name="Chart 1"/>
        <xdr:cNvGraphicFramePr/>
      </xdr:nvGraphicFramePr>
      <xdr:xfrm>
        <a:off x="142875" y="161925"/>
        <a:ext cx="92583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N21"/>
  <sheetViews>
    <sheetView showGridLines="0" showRowColHeaders="0" showZeros="0" tabSelected="1" showOutlineSymbols="0" workbookViewId="0" topLeftCell="A1">
      <selection activeCell="A1" sqref="A1"/>
    </sheetView>
  </sheetViews>
  <sheetFormatPr defaultColWidth="12" defaultRowHeight="11.25"/>
  <cols>
    <col min="1" max="1" width="1.66796875" style="26" customWidth="1"/>
    <col min="2" max="2" width="7.66015625" style="24" customWidth="1"/>
    <col min="3" max="3" width="1.83203125" style="24" customWidth="1"/>
    <col min="4" max="4" width="6" style="24" customWidth="1"/>
    <col min="5" max="5" width="4.66015625" style="24" customWidth="1"/>
    <col min="6" max="6" width="13" style="25" customWidth="1"/>
    <col min="7" max="7" width="27.33203125" style="25" customWidth="1"/>
    <col min="8" max="8" width="15.5" style="26" customWidth="1"/>
    <col min="9" max="9" width="15.33203125" style="26" customWidth="1"/>
    <col min="10" max="10" width="1.66796875" style="26" customWidth="1"/>
    <col min="11" max="11" width="12.33203125" style="26" customWidth="1"/>
    <col min="12" max="12" width="13.5" style="26" customWidth="1"/>
    <col min="13" max="13" width="4.5" style="26" customWidth="1"/>
    <col min="14" max="14" width="13.16015625" style="26" customWidth="1"/>
    <col min="15" max="15" width="11.5" style="26" customWidth="1"/>
    <col min="16" max="16384" width="12" style="26" customWidth="1"/>
  </cols>
  <sheetData>
    <row r="1" ht="27" customHeight="1" thickBot="1"/>
    <row r="2" spans="2:14" ht="56.25" customHeight="1" thickTop="1">
      <c r="B2" s="27"/>
      <c r="C2" s="26"/>
      <c r="D2" s="76" t="s">
        <v>32</v>
      </c>
      <c r="E2" s="8"/>
      <c r="F2" s="9"/>
      <c r="G2" s="9"/>
      <c r="H2" s="10"/>
      <c r="I2" s="10"/>
      <c r="J2" s="11"/>
      <c r="K2" s="12"/>
      <c r="L2" s="3" t="s">
        <v>9</v>
      </c>
      <c r="M2" s="7" t="s">
        <v>0</v>
      </c>
      <c r="N2" s="4">
        <v>41</v>
      </c>
    </row>
    <row r="3" spans="2:14" ht="24" customHeight="1" thickBot="1">
      <c r="B3" s="26"/>
      <c r="C3" s="26"/>
      <c r="D3" s="5" t="s">
        <v>33</v>
      </c>
      <c r="E3" s="13"/>
      <c r="F3" s="14"/>
      <c r="G3" s="14"/>
      <c r="H3" s="15"/>
      <c r="I3" s="15"/>
      <c r="J3" s="16"/>
      <c r="K3" s="6" t="s">
        <v>10</v>
      </c>
      <c r="L3" s="17"/>
      <c r="M3" s="18"/>
      <c r="N3" s="19"/>
    </row>
    <row r="4" spans="2:14" ht="16.5" customHeight="1" thickBot="1" thickTop="1">
      <c r="B4" s="28"/>
      <c r="C4" s="26"/>
      <c r="D4" s="20" t="s">
        <v>1</v>
      </c>
      <c r="E4" s="21"/>
      <c r="F4" s="14"/>
      <c r="G4" s="14"/>
      <c r="H4" s="15"/>
      <c r="I4" s="15"/>
      <c r="J4" s="16"/>
      <c r="K4" s="1">
        <v>35950</v>
      </c>
      <c r="L4" s="22" t="s">
        <v>2</v>
      </c>
      <c r="M4" s="2"/>
      <c r="N4" s="23"/>
    </row>
    <row r="5" ht="24.75" customHeight="1" thickTop="1"/>
    <row r="6" ht="24.75" customHeight="1"/>
    <row r="7" spans="7:11" s="29" customFormat="1" ht="24" customHeight="1">
      <c r="G7" s="31"/>
      <c r="H7" s="32"/>
      <c r="I7" s="43"/>
      <c r="J7" s="34"/>
      <c r="K7" s="30"/>
    </row>
    <row r="8" spans="7:11" s="29" customFormat="1" ht="24" customHeight="1">
      <c r="G8" s="31"/>
      <c r="H8" s="32"/>
      <c r="I8" s="44"/>
      <c r="J8" s="33"/>
      <c r="K8" s="30"/>
    </row>
    <row r="9" ht="21" customHeight="1"/>
    <row r="10" ht="13.5" customHeight="1"/>
    <row r="11" spans="6:7" ht="12.75">
      <c r="F11" s="35" t="s">
        <v>3</v>
      </c>
      <c r="G11" s="35" t="s">
        <v>22</v>
      </c>
    </row>
    <row r="12" spans="6:7" ht="12.75">
      <c r="F12" s="35"/>
      <c r="G12" s="35" t="s">
        <v>23</v>
      </c>
    </row>
    <row r="13" spans="6:7" ht="12.75">
      <c r="F13" s="35"/>
      <c r="G13" s="35" t="s">
        <v>4</v>
      </c>
    </row>
    <row r="14" spans="6:7" ht="12.75">
      <c r="F14" s="35"/>
      <c r="G14" s="35" t="s">
        <v>8</v>
      </c>
    </row>
    <row r="15" spans="6:7" ht="12.75">
      <c r="F15" s="35"/>
      <c r="G15" s="35"/>
    </row>
    <row r="16" spans="6:7" ht="12.75">
      <c r="F16" s="35"/>
      <c r="G16" s="35" t="s">
        <v>24</v>
      </c>
    </row>
    <row r="17" spans="6:7" ht="12.75">
      <c r="F17" s="35"/>
      <c r="G17" s="35" t="s">
        <v>34</v>
      </c>
    </row>
    <row r="18" spans="6:7" ht="12.75">
      <c r="F18" s="35"/>
      <c r="G18" s="35" t="s">
        <v>25</v>
      </c>
    </row>
    <row r="19" spans="6:7" ht="12.75">
      <c r="F19" s="35"/>
      <c r="G19" s="35"/>
    </row>
    <row r="20" spans="6:7" ht="12.75">
      <c r="F20" s="35"/>
      <c r="G20" s="35" t="s">
        <v>5</v>
      </c>
    </row>
    <row r="21" spans="6:7" ht="12.75">
      <c r="F21" s="35"/>
      <c r="G21" s="35" t="s">
        <v>6</v>
      </c>
    </row>
  </sheetData>
  <sheetProtection sheet="1" objects="1" scenarios="1"/>
  <printOptions horizontalCentered="1" verticalCentered="1"/>
  <pageMargins left="0" right="0" top="0" bottom="0" header="0" footer="0"/>
  <pageSetup horizontalDpi="300" verticalDpi="300" orientation="landscape" paperSize="9" r:id="rId3"/>
  <legacyDrawing r:id="rId2"/>
  <oleObjects>
    <oleObject progId="MgxDesigner" shapeId="7318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B2:O39"/>
  <sheetViews>
    <sheetView showGridLines="0" showRowColHeaders="0" workbookViewId="0" topLeftCell="A1">
      <selection activeCell="A1" sqref="A1"/>
    </sheetView>
  </sheetViews>
  <sheetFormatPr defaultColWidth="12" defaultRowHeight="11.25"/>
  <cols>
    <col min="1" max="1" width="3.66015625" style="36" customWidth="1"/>
    <col min="2" max="2" width="10.83203125" style="38" customWidth="1"/>
    <col min="3" max="3" width="10.83203125" style="37" customWidth="1"/>
    <col min="4" max="4" width="15.83203125" style="37" customWidth="1"/>
    <col min="5" max="5" width="16.16015625" style="38" customWidth="1"/>
    <col min="6" max="6" width="12" style="39" customWidth="1"/>
    <col min="7" max="7" width="16.83203125" style="36" customWidth="1"/>
    <col min="8" max="8" width="12.5" style="36" customWidth="1"/>
    <col min="9" max="9" width="13.16015625" style="36" customWidth="1"/>
    <col min="10" max="10" width="8.5" style="36" customWidth="1"/>
    <col min="11" max="11" width="8" style="36" customWidth="1"/>
    <col min="12" max="12" width="13.33203125" style="36" customWidth="1"/>
    <col min="13" max="13" width="7.83203125" style="36" customWidth="1"/>
    <col min="14" max="14" width="16.66015625" style="36" customWidth="1"/>
    <col min="15" max="15" width="4" style="36" customWidth="1"/>
    <col min="16" max="16384" width="12" style="36" customWidth="1"/>
  </cols>
  <sheetData>
    <row r="1" ht="8.25" customHeight="1"/>
    <row r="2" spans="2:15" ht="25.5" customHeight="1">
      <c r="B2" s="71" t="s">
        <v>19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42"/>
    </row>
    <row r="3" spans="2:6" ht="19.5" customHeight="1" thickBot="1">
      <c r="B3" s="48" t="s">
        <v>18</v>
      </c>
      <c r="C3" s="75">
        <v>29.6</v>
      </c>
      <c r="D3" s="47" t="s">
        <v>7</v>
      </c>
      <c r="F3" s="36"/>
    </row>
    <row r="4" spans="2:3" s="40" customFormat="1" ht="18.75">
      <c r="B4" s="49" t="s">
        <v>11</v>
      </c>
      <c r="C4" s="45" t="s">
        <v>20</v>
      </c>
    </row>
    <row r="5" spans="2:3" s="40" customFormat="1" ht="19.5" thickBot="1">
      <c r="B5" s="50" t="s">
        <v>12</v>
      </c>
      <c r="C5" s="46" t="s">
        <v>21</v>
      </c>
    </row>
    <row r="6" spans="2:3" s="57" customFormat="1" ht="16.5">
      <c r="B6" s="55">
        <v>3.84</v>
      </c>
      <c r="C6" s="56">
        <v>11.8</v>
      </c>
    </row>
    <row r="7" spans="2:3" s="57" customFormat="1" ht="16.5">
      <c r="B7" s="55">
        <v>3.5</v>
      </c>
      <c r="C7" s="56">
        <v>13</v>
      </c>
    </row>
    <row r="8" spans="2:5" s="57" customFormat="1" ht="16.5">
      <c r="B8" s="55">
        <v>3</v>
      </c>
      <c r="C8" s="56">
        <v>14.8</v>
      </c>
      <c r="D8" s="58"/>
      <c r="E8" s="58"/>
    </row>
    <row r="9" spans="2:5" s="57" customFormat="1" ht="16.5">
      <c r="B9" s="55">
        <v>2.5</v>
      </c>
      <c r="C9" s="56">
        <v>17.3</v>
      </c>
      <c r="E9" s="58"/>
    </row>
    <row r="10" spans="2:5" s="57" customFormat="1" ht="16.5">
      <c r="B10" s="55">
        <v>2</v>
      </c>
      <c r="C10" s="56">
        <v>20.4</v>
      </c>
      <c r="D10" s="58"/>
      <c r="E10" s="58"/>
    </row>
    <row r="11" spans="2:5" s="57" customFormat="1" ht="16.5">
      <c r="B11" s="55">
        <v>1.5</v>
      </c>
      <c r="C11" s="56">
        <v>24.2</v>
      </c>
      <c r="D11" s="58"/>
      <c r="E11" s="58"/>
    </row>
    <row r="12" spans="2:8" s="57" customFormat="1" ht="16.5">
      <c r="B12" s="55">
        <v>1.2</v>
      </c>
      <c r="C12" s="56">
        <v>26.3</v>
      </c>
      <c r="D12" s="58"/>
      <c r="E12" s="58"/>
      <c r="G12" s="59"/>
      <c r="H12" s="59"/>
    </row>
    <row r="13" spans="2:5" s="59" customFormat="1" ht="16.5">
      <c r="B13" s="55">
        <v>1</v>
      </c>
      <c r="C13" s="56">
        <v>26.5</v>
      </c>
      <c r="D13" s="58"/>
      <c r="E13" s="60"/>
    </row>
    <row r="14" spans="2:6" s="59" customFormat="1" ht="16.5">
      <c r="B14" s="55">
        <v>0.8</v>
      </c>
      <c r="C14" s="56">
        <v>26.5</v>
      </c>
      <c r="D14" s="61"/>
      <c r="E14" s="62"/>
      <c r="F14" s="63"/>
    </row>
    <row r="15" spans="2:6" s="59" customFormat="1" ht="16.5">
      <c r="B15" s="55">
        <v>0.6</v>
      </c>
      <c r="C15" s="56">
        <v>26.8</v>
      </c>
      <c r="D15" s="64"/>
      <c r="E15" s="60"/>
      <c r="F15" s="63"/>
    </row>
    <row r="16" spans="2:6" s="59" customFormat="1" ht="16.5">
      <c r="B16" s="55">
        <v>0.4</v>
      </c>
      <c r="C16" s="56">
        <v>27.3</v>
      </c>
      <c r="D16" s="64"/>
      <c r="E16" s="60"/>
      <c r="F16" s="63"/>
    </row>
    <row r="17" spans="2:6" s="59" customFormat="1" ht="16.5">
      <c r="B17" s="55">
        <v>0.3</v>
      </c>
      <c r="C17" s="56">
        <v>29.5</v>
      </c>
      <c r="D17" s="64"/>
      <c r="E17" s="60"/>
      <c r="F17" s="63"/>
    </row>
    <row r="18" spans="2:6" s="59" customFormat="1" ht="16.5">
      <c r="B18" s="55">
        <v>0.28</v>
      </c>
      <c r="C18" s="56">
        <v>39.3</v>
      </c>
      <c r="D18" s="64"/>
      <c r="E18" s="60"/>
      <c r="F18" s="63"/>
    </row>
    <row r="19" spans="2:6" s="59" customFormat="1" ht="16.5">
      <c r="B19" s="55"/>
      <c r="C19" s="56"/>
      <c r="D19" s="64"/>
      <c r="E19" s="60"/>
      <c r="F19" s="63"/>
    </row>
    <row r="20" spans="2:6" s="59" customFormat="1" ht="16.5">
      <c r="B20" s="55"/>
      <c r="C20" s="56"/>
      <c r="D20" s="64"/>
      <c r="E20" s="60"/>
      <c r="F20" s="63"/>
    </row>
    <row r="21" spans="2:6" s="59" customFormat="1" ht="16.5">
      <c r="B21" s="55"/>
      <c r="C21" s="56"/>
      <c r="D21" s="64"/>
      <c r="E21" s="60"/>
      <c r="F21" s="63"/>
    </row>
    <row r="22" spans="2:6" s="59" customFormat="1" ht="16.5">
      <c r="B22" s="55"/>
      <c r="C22" s="56"/>
      <c r="D22" s="64"/>
      <c r="E22" s="60"/>
      <c r="F22" s="63"/>
    </row>
    <row r="23" spans="2:6" s="59" customFormat="1" ht="16.5">
      <c r="B23" s="55"/>
      <c r="C23" s="56"/>
      <c r="D23" s="64"/>
      <c r="E23" s="60"/>
      <c r="F23" s="63"/>
    </row>
    <row r="24" spans="2:6" s="59" customFormat="1" ht="16.5">
      <c r="B24" s="55"/>
      <c r="C24" s="56"/>
      <c r="D24" s="64"/>
      <c r="E24" s="60"/>
      <c r="F24" s="63"/>
    </row>
    <row r="25" spans="2:6" s="59" customFormat="1" ht="16.5">
      <c r="B25" s="55"/>
      <c r="C25" s="56"/>
      <c r="D25" s="64"/>
      <c r="E25" s="60"/>
      <c r="F25" s="63"/>
    </row>
    <row r="26" spans="2:6" s="59" customFormat="1" ht="16.5">
      <c r="B26" s="55"/>
      <c r="C26" s="56"/>
      <c r="D26" s="64"/>
      <c r="E26" s="60"/>
      <c r="F26" s="63"/>
    </row>
    <row r="27" spans="2:6" s="59" customFormat="1" ht="16.5">
      <c r="B27" s="55"/>
      <c r="C27" s="56"/>
      <c r="D27" s="64"/>
      <c r="E27" s="60"/>
      <c r="F27" s="63"/>
    </row>
    <row r="28" spans="2:6" s="59" customFormat="1" ht="16.5">
      <c r="B28" s="55"/>
      <c r="C28" s="56"/>
      <c r="D28" s="64"/>
      <c r="E28" s="60"/>
      <c r="F28" s="63"/>
    </row>
    <row r="29" spans="2:6" s="59" customFormat="1" ht="16.5">
      <c r="B29" s="55"/>
      <c r="C29" s="56"/>
      <c r="D29" s="64"/>
      <c r="E29" s="60"/>
      <c r="F29" s="63"/>
    </row>
    <row r="30" spans="2:6" s="59" customFormat="1" ht="16.5">
      <c r="B30" s="55"/>
      <c r="C30" s="56"/>
      <c r="D30" s="64"/>
      <c r="E30" s="60"/>
      <c r="F30" s="63"/>
    </row>
    <row r="31" spans="2:6" s="59" customFormat="1" ht="16.5">
      <c r="B31" s="55"/>
      <c r="C31" s="56"/>
      <c r="D31" s="64"/>
      <c r="E31" s="60"/>
      <c r="F31" s="63"/>
    </row>
    <row r="32" spans="2:6" s="59" customFormat="1" ht="17.25" thickBot="1">
      <c r="B32" s="65"/>
      <c r="C32" s="66"/>
      <c r="D32" s="64"/>
      <c r="E32" s="60"/>
      <c r="F32" s="63"/>
    </row>
    <row r="33" spans="2:6" s="59" customFormat="1" ht="16.5">
      <c r="B33" s="51"/>
      <c r="C33" s="41"/>
      <c r="D33" s="64"/>
      <c r="E33" s="60"/>
      <c r="F33" s="63"/>
    </row>
    <row r="34" spans="2:6" s="59" customFormat="1" ht="16.5">
      <c r="B34" s="38"/>
      <c r="C34" s="37"/>
      <c r="D34" s="64"/>
      <c r="E34" s="60"/>
      <c r="F34" s="63"/>
    </row>
    <row r="35" spans="2:6" s="59" customFormat="1" ht="16.5">
      <c r="B35" s="38"/>
      <c r="C35" s="37"/>
      <c r="D35" s="64"/>
      <c r="E35" s="60"/>
      <c r="F35" s="63"/>
    </row>
    <row r="36" spans="2:6" s="59" customFormat="1" ht="16.5">
      <c r="B36" s="38"/>
      <c r="C36" s="37"/>
      <c r="D36" s="64"/>
      <c r="E36" s="60"/>
      <c r="F36" s="63"/>
    </row>
    <row r="37" spans="2:6" s="59" customFormat="1" ht="16.5">
      <c r="B37" s="38"/>
      <c r="C37" s="37"/>
      <c r="D37" s="64"/>
      <c r="E37" s="60"/>
      <c r="F37" s="63"/>
    </row>
    <row r="38" spans="2:6" s="59" customFormat="1" ht="16.5">
      <c r="B38" s="38"/>
      <c r="C38" s="37"/>
      <c r="D38" s="64"/>
      <c r="E38" s="60"/>
      <c r="F38" s="63"/>
    </row>
    <row r="39" spans="2:6" s="59" customFormat="1" ht="16.5">
      <c r="B39" s="38"/>
      <c r="C39" s="37"/>
      <c r="D39" s="64"/>
      <c r="E39" s="60"/>
      <c r="F39" s="63"/>
    </row>
  </sheetData>
  <sheetProtection sheet="1" objects="1" scenarios="1"/>
  <mergeCells count="1">
    <mergeCell ref="B2:N2"/>
  </mergeCells>
  <printOptions horizontalCentered="1" verticalCentered="1"/>
  <pageMargins left="0.31" right="0" top="0" bottom="0" header="0" footer="0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1"/>
  <sheetViews>
    <sheetView showGridLines="0" showRowColHeaders="0" workbookViewId="0" topLeftCell="A1">
      <selection activeCell="A1" sqref="A1"/>
    </sheetView>
  </sheetViews>
  <sheetFormatPr defaultColWidth="12" defaultRowHeight="11.25"/>
  <cols>
    <col min="1" max="1" width="2.83203125" style="67" customWidth="1"/>
    <col min="2" max="3" width="8.83203125" style="36" customWidth="1"/>
    <col min="4" max="4" width="2.83203125" style="67" customWidth="1"/>
    <col min="5" max="6" width="8.83203125" style="36" customWidth="1"/>
    <col min="7" max="7" width="2.83203125" style="67" customWidth="1"/>
    <col min="8" max="9" width="8.83203125" style="36" customWidth="1"/>
    <col min="10" max="10" width="2.83203125" style="67" customWidth="1"/>
    <col min="11" max="12" width="8.83203125" style="36" customWidth="1"/>
    <col min="13" max="13" width="2.83203125" style="67" customWidth="1"/>
    <col min="14" max="15" width="8.83203125" style="36" customWidth="1"/>
    <col min="16" max="16" width="2.83203125" style="67" customWidth="1"/>
    <col min="17" max="18" width="8.83203125" style="36" customWidth="1"/>
    <col min="19" max="19" width="2.83203125" style="67" customWidth="1"/>
    <col min="20" max="21" width="8.83203125" style="36" customWidth="1"/>
    <col min="22" max="22" width="2.83203125" style="67" customWidth="1"/>
    <col min="23" max="24" width="8.83203125" style="36" customWidth="1"/>
    <col min="25" max="25" width="3.33203125" style="67" customWidth="1"/>
    <col min="26" max="26" width="8.83203125" style="38" customWidth="1"/>
    <col min="27" max="27" width="8.83203125" style="36" customWidth="1"/>
    <col min="28" max="28" width="2.83203125" style="67" customWidth="1"/>
    <col min="29" max="16384" width="12" style="36" customWidth="1"/>
  </cols>
  <sheetData>
    <row r="1" s="67" customFormat="1" ht="183" customHeight="1">
      <c r="Z1" s="70"/>
    </row>
    <row r="2" s="67" customFormat="1" ht="191.25" customHeight="1">
      <c r="Z2" s="70"/>
    </row>
    <row r="3" s="67" customFormat="1" ht="171" customHeight="1">
      <c r="Z3" s="70"/>
    </row>
    <row r="4" s="67" customFormat="1" ht="12.75">
      <c r="Z4" s="70"/>
    </row>
    <row r="6" spans="2:3" ht="12.75">
      <c r="B6" s="72" t="s">
        <v>17</v>
      </c>
      <c r="C6" s="72"/>
    </row>
    <row r="7" spans="1:28" s="53" customFormat="1" ht="14.25">
      <c r="A7" s="68"/>
      <c r="B7" s="52" t="s">
        <v>15</v>
      </c>
      <c r="C7" s="52" t="s">
        <v>16</v>
      </c>
      <c r="D7" s="68"/>
      <c r="E7" s="52" t="s">
        <v>15</v>
      </c>
      <c r="F7" s="52" t="s">
        <v>16</v>
      </c>
      <c r="G7" s="68"/>
      <c r="H7" s="52" t="s">
        <v>15</v>
      </c>
      <c r="I7" s="52" t="s">
        <v>16</v>
      </c>
      <c r="J7" s="68"/>
      <c r="K7" s="52" t="s">
        <v>15</v>
      </c>
      <c r="L7" s="52" t="s">
        <v>16</v>
      </c>
      <c r="M7" s="68"/>
      <c r="N7" s="52" t="s">
        <v>15</v>
      </c>
      <c r="O7" s="52" t="s">
        <v>16</v>
      </c>
      <c r="P7" s="68"/>
      <c r="Q7" s="52" t="s">
        <v>15</v>
      </c>
      <c r="R7" s="52" t="s">
        <v>16</v>
      </c>
      <c r="S7" s="68"/>
      <c r="T7" s="52" t="s">
        <v>15</v>
      </c>
      <c r="U7" s="52" t="s">
        <v>16</v>
      </c>
      <c r="V7" s="68"/>
      <c r="W7" s="52" t="s">
        <v>15</v>
      </c>
      <c r="X7" s="52" t="s">
        <v>16</v>
      </c>
      <c r="Y7" s="68"/>
      <c r="Z7" s="54" t="s">
        <v>15</v>
      </c>
      <c r="AA7" s="52" t="s">
        <v>16</v>
      </c>
      <c r="AB7" s="68"/>
    </row>
    <row r="8" spans="1:28" s="53" customFormat="1" ht="12.75">
      <c r="A8" s="68"/>
      <c r="B8" s="72">
        <f>Messung!$C$3</f>
        <v>29.6</v>
      </c>
      <c r="C8" s="72"/>
      <c r="D8" s="68"/>
      <c r="E8" s="74" t="s">
        <v>27</v>
      </c>
      <c r="F8" s="74"/>
      <c r="G8" s="68"/>
      <c r="H8" s="72" t="s">
        <v>28</v>
      </c>
      <c r="I8" s="72"/>
      <c r="J8" s="68"/>
      <c r="K8" s="72" t="s">
        <v>14</v>
      </c>
      <c r="L8" s="72"/>
      <c r="M8" s="68"/>
      <c r="N8" s="72" t="s">
        <v>29</v>
      </c>
      <c r="O8" s="72"/>
      <c r="P8" s="68"/>
      <c r="Q8" s="72" t="s">
        <v>30</v>
      </c>
      <c r="R8" s="72"/>
      <c r="S8" s="68"/>
      <c r="T8" s="72" t="s">
        <v>31</v>
      </c>
      <c r="U8" s="72"/>
      <c r="V8" s="68"/>
      <c r="W8" s="72" t="s">
        <v>13</v>
      </c>
      <c r="X8" s="72"/>
      <c r="Y8" s="68"/>
      <c r="Z8" s="73" t="s">
        <v>26</v>
      </c>
      <c r="AA8" s="73"/>
      <c r="AB8" s="68"/>
    </row>
    <row r="9" spans="1:28" s="37" customFormat="1" ht="12.75">
      <c r="A9" s="69"/>
      <c r="B9" s="37">
        <f>IF(ISNUMBER(Messung!$B6),Messung!$B6,0.2)</f>
        <v>3.84</v>
      </c>
      <c r="C9" s="37">
        <f>IF(ISNUMBER(Messung!$C6),Messung!$C6,50)</f>
        <v>11.8</v>
      </c>
      <c r="D9" s="69"/>
      <c r="E9" s="37">
        <v>4</v>
      </c>
      <c r="F9" s="37">
        <v>9.1</v>
      </c>
      <c r="G9" s="69"/>
      <c r="I9" s="37">
        <v>9.6</v>
      </c>
      <c r="J9" s="69"/>
      <c r="L9" s="37">
        <v>10.4</v>
      </c>
      <c r="M9" s="69"/>
      <c r="O9" s="37">
        <v>11</v>
      </c>
      <c r="P9" s="69"/>
      <c r="R9" s="37">
        <v>11.4</v>
      </c>
      <c r="S9" s="69"/>
      <c r="U9" s="37">
        <v>11.7</v>
      </c>
      <c r="V9" s="69"/>
      <c r="X9" s="37">
        <v>12</v>
      </c>
      <c r="Y9" s="69"/>
      <c r="Z9" s="38">
        <v>0.3</v>
      </c>
      <c r="AA9" s="37">
        <v>10</v>
      </c>
      <c r="AB9" s="69"/>
    </row>
    <row r="10" spans="1:28" s="37" customFormat="1" ht="12.75">
      <c r="A10" s="69"/>
      <c r="B10" s="37">
        <f>IF(ISNUMBER(Messung!$B7),Messung!$B7,0.2)</f>
        <v>3.5</v>
      </c>
      <c r="C10" s="37">
        <f>IF(ISNUMBER(Messung!$C7),Messung!$C7,50)</f>
        <v>13</v>
      </c>
      <c r="D10" s="69"/>
      <c r="E10" s="37">
        <v>3.9</v>
      </c>
      <c r="F10" s="37">
        <v>9.3</v>
      </c>
      <c r="G10" s="69"/>
      <c r="I10" s="37">
        <v>9.9</v>
      </c>
      <c r="J10" s="69"/>
      <c r="L10" s="37">
        <v>10.6</v>
      </c>
      <c r="M10" s="69"/>
      <c r="O10" s="37">
        <v>11.2</v>
      </c>
      <c r="P10" s="69"/>
      <c r="R10" s="37">
        <v>11.7</v>
      </c>
      <c r="S10" s="69"/>
      <c r="U10" s="37">
        <v>12</v>
      </c>
      <c r="V10" s="69"/>
      <c r="X10" s="37">
        <v>12.3</v>
      </c>
      <c r="Y10" s="69"/>
      <c r="Z10" s="38">
        <v>0.3</v>
      </c>
      <c r="AA10" s="37">
        <v>12.2</v>
      </c>
      <c r="AB10" s="69"/>
    </row>
    <row r="11" spans="1:28" s="37" customFormat="1" ht="12.75">
      <c r="A11" s="69"/>
      <c r="B11" s="37">
        <f>IF(ISNUMBER(Messung!$B8),Messung!$B8,0.2)</f>
        <v>3</v>
      </c>
      <c r="C11" s="37">
        <f>IF(ISNUMBER(Messung!$C8),Messung!$C8,50)</f>
        <v>14.8</v>
      </c>
      <c r="D11" s="69"/>
      <c r="E11" s="37">
        <v>3.8</v>
      </c>
      <c r="F11" s="37">
        <v>9.5</v>
      </c>
      <c r="G11" s="69"/>
      <c r="I11" s="37">
        <v>10.1</v>
      </c>
      <c r="J11" s="69"/>
      <c r="L11" s="37">
        <v>10.9</v>
      </c>
      <c r="M11" s="69"/>
      <c r="O11" s="37">
        <v>11.5</v>
      </c>
      <c r="P11" s="69"/>
      <c r="R11" s="37">
        <v>12</v>
      </c>
      <c r="S11" s="69"/>
      <c r="U11" s="37">
        <v>12.3</v>
      </c>
      <c r="V11" s="69"/>
      <c r="X11" s="37">
        <v>12.6</v>
      </c>
      <c r="Y11" s="69"/>
      <c r="Z11" s="38">
        <v>0.31</v>
      </c>
      <c r="AA11" s="37">
        <v>15.8</v>
      </c>
      <c r="AB11" s="69"/>
    </row>
    <row r="12" spans="1:28" s="37" customFormat="1" ht="12.75">
      <c r="A12" s="69"/>
      <c r="B12" s="37">
        <f>IF(ISNUMBER(Messung!$B9),Messung!$B9,0.2)</f>
        <v>2.5</v>
      </c>
      <c r="C12" s="37">
        <f>IF(ISNUMBER(Messung!$C9),Messung!$C9,50)</f>
        <v>17.3</v>
      </c>
      <c r="D12" s="69"/>
      <c r="E12" s="37">
        <v>3.7</v>
      </c>
      <c r="F12" s="37">
        <v>9.7</v>
      </c>
      <c r="G12" s="69"/>
      <c r="I12" s="37">
        <v>10.4</v>
      </c>
      <c r="J12" s="69"/>
      <c r="L12" s="37">
        <v>11.1</v>
      </c>
      <c r="M12" s="69"/>
      <c r="O12" s="37">
        <v>11.7</v>
      </c>
      <c r="P12" s="69"/>
      <c r="R12" s="37">
        <v>12.3</v>
      </c>
      <c r="S12" s="69"/>
      <c r="U12" s="37">
        <v>12.6</v>
      </c>
      <c r="V12" s="69"/>
      <c r="X12" s="37">
        <v>12.9</v>
      </c>
      <c r="Y12" s="69"/>
      <c r="Z12" s="38">
        <v>0.32</v>
      </c>
      <c r="AA12" s="37">
        <v>20.5</v>
      </c>
      <c r="AB12" s="69"/>
    </row>
    <row r="13" spans="1:28" s="37" customFormat="1" ht="12.75">
      <c r="A13" s="69"/>
      <c r="B13" s="37">
        <f>IF(ISNUMBER(Messung!$B10),Messung!$B10,0.2)</f>
        <v>2</v>
      </c>
      <c r="C13" s="37">
        <f>IF(ISNUMBER(Messung!$C10),Messung!$C10,50)</f>
        <v>20.4</v>
      </c>
      <c r="D13" s="69"/>
      <c r="E13" s="37">
        <v>3.6</v>
      </c>
      <c r="F13" s="37">
        <v>10</v>
      </c>
      <c r="G13" s="69"/>
      <c r="I13" s="37">
        <v>10.7</v>
      </c>
      <c r="J13" s="69"/>
      <c r="L13" s="37">
        <v>11.4</v>
      </c>
      <c r="M13" s="69"/>
      <c r="O13" s="37">
        <v>12</v>
      </c>
      <c r="P13" s="69"/>
      <c r="R13" s="37">
        <v>12.6</v>
      </c>
      <c r="S13" s="69"/>
      <c r="U13" s="37">
        <v>12.9</v>
      </c>
      <c r="V13" s="69"/>
      <c r="X13" s="37">
        <v>13.2</v>
      </c>
      <c r="Y13" s="69"/>
      <c r="Z13" s="38">
        <v>0.34</v>
      </c>
      <c r="AA13" s="37">
        <v>25.5</v>
      </c>
      <c r="AB13" s="69"/>
    </row>
    <row r="14" spans="1:28" s="37" customFormat="1" ht="12.75">
      <c r="A14" s="69"/>
      <c r="B14" s="37">
        <f>IF(ISNUMBER(Messung!$B11),Messung!$B11,0.2)</f>
        <v>1.5</v>
      </c>
      <c r="C14" s="37">
        <f>IF(ISNUMBER(Messung!$C11),Messung!$C11,50)</f>
        <v>24.2</v>
      </c>
      <c r="D14" s="69"/>
      <c r="E14" s="37">
        <v>3.5</v>
      </c>
      <c r="F14" s="37">
        <v>10.3</v>
      </c>
      <c r="G14" s="69"/>
      <c r="I14" s="37">
        <v>11</v>
      </c>
      <c r="J14" s="69"/>
      <c r="L14" s="37">
        <v>11.6</v>
      </c>
      <c r="M14" s="69"/>
      <c r="O14" s="37">
        <v>12.3</v>
      </c>
      <c r="P14" s="69"/>
      <c r="R14" s="37">
        <v>12.9</v>
      </c>
      <c r="S14" s="69"/>
      <c r="U14" s="37">
        <v>13.3</v>
      </c>
      <c r="V14" s="69"/>
      <c r="X14" s="37">
        <v>13.6</v>
      </c>
      <c r="Y14" s="69"/>
      <c r="Z14" s="38">
        <v>0.4</v>
      </c>
      <c r="AA14" s="37">
        <v>32.2</v>
      </c>
      <c r="AB14" s="69"/>
    </row>
    <row r="15" spans="1:28" s="37" customFormat="1" ht="12.75">
      <c r="A15" s="69"/>
      <c r="B15" s="37">
        <f>IF(ISNUMBER(Messung!$B12),Messung!$B12,0.2)</f>
        <v>1.2</v>
      </c>
      <c r="C15" s="37">
        <f>IF(ISNUMBER(Messung!$C12),Messung!$C12,50)</f>
        <v>26.3</v>
      </c>
      <c r="D15" s="69"/>
      <c r="E15" s="37">
        <v>3.4</v>
      </c>
      <c r="F15" s="37">
        <v>10.6</v>
      </c>
      <c r="G15" s="69"/>
      <c r="I15" s="37">
        <v>11.3</v>
      </c>
      <c r="J15" s="69"/>
      <c r="L15" s="37">
        <v>12</v>
      </c>
      <c r="M15" s="69"/>
      <c r="O15" s="37">
        <v>12.6</v>
      </c>
      <c r="P15" s="69"/>
      <c r="R15" s="37">
        <v>13.3</v>
      </c>
      <c r="S15" s="69"/>
      <c r="U15" s="37">
        <v>13.6</v>
      </c>
      <c r="V15" s="69"/>
      <c r="X15" s="37">
        <v>13.9</v>
      </c>
      <c r="Y15" s="69"/>
      <c r="Z15" s="38">
        <v>0.55</v>
      </c>
      <c r="AA15" s="37">
        <v>36.1</v>
      </c>
      <c r="AB15" s="69"/>
    </row>
    <row r="16" spans="1:28" s="37" customFormat="1" ht="12.75">
      <c r="A16" s="69"/>
      <c r="B16" s="37">
        <f>IF(ISNUMBER(Messung!$B13),Messung!$B13,0.2)</f>
        <v>1</v>
      </c>
      <c r="C16" s="37">
        <f>IF(ISNUMBER(Messung!$C13),Messung!$C13,50)</f>
        <v>26.5</v>
      </c>
      <c r="D16" s="69"/>
      <c r="E16" s="37">
        <v>3.3</v>
      </c>
      <c r="F16" s="37">
        <v>10.9</v>
      </c>
      <c r="G16" s="69"/>
      <c r="I16" s="37">
        <v>11.6</v>
      </c>
      <c r="J16" s="69"/>
      <c r="L16" s="37">
        <v>12.3</v>
      </c>
      <c r="M16" s="69"/>
      <c r="O16" s="37">
        <v>13</v>
      </c>
      <c r="P16" s="69"/>
      <c r="R16" s="37">
        <v>13.6</v>
      </c>
      <c r="S16" s="69"/>
      <c r="U16" s="37">
        <v>14.1</v>
      </c>
      <c r="V16" s="69"/>
      <c r="X16" s="37">
        <v>14.4</v>
      </c>
      <c r="Y16" s="69"/>
      <c r="Z16" s="38">
        <v>0.9</v>
      </c>
      <c r="AA16" s="37">
        <v>31.7</v>
      </c>
      <c r="AB16" s="69"/>
    </row>
    <row r="17" spans="1:28" s="37" customFormat="1" ht="12.75">
      <c r="A17" s="69"/>
      <c r="B17" s="37">
        <f>IF(ISNUMBER(Messung!$B14),Messung!$B14,0.2)</f>
        <v>0.8</v>
      </c>
      <c r="C17" s="37">
        <f>IF(ISNUMBER(Messung!$C14),Messung!$C14,50)</f>
        <v>26.5</v>
      </c>
      <c r="D17" s="69"/>
      <c r="E17" s="37">
        <v>3.2</v>
      </c>
      <c r="F17" s="37">
        <v>11.1</v>
      </c>
      <c r="G17" s="69"/>
      <c r="I17" s="37">
        <v>11.8</v>
      </c>
      <c r="J17" s="69"/>
      <c r="L17" s="37">
        <v>12.6</v>
      </c>
      <c r="M17" s="69"/>
      <c r="O17" s="37">
        <v>13.4</v>
      </c>
      <c r="P17" s="69"/>
      <c r="R17" s="37">
        <v>14.1</v>
      </c>
      <c r="S17" s="69"/>
      <c r="U17" s="37">
        <v>14.5</v>
      </c>
      <c r="V17" s="69"/>
      <c r="X17" s="37">
        <v>14.8</v>
      </c>
      <c r="Y17" s="69"/>
      <c r="Z17" s="38">
        <v>1.3</v>
      </c>
      <c r="AA17" s="37">
        <v>25.5</v>
      </c>
      <c r="AB17" s="69"/>
    </row>
    <row r="18" spans="1:28" s="37" customFormat="1" ht="12.75">
      <c r="A18" s="69"/>
      <c r="B18" s="37">
        <f>IF(ISNUMBER(Messung!$B15),Messung!$B15,0.2)</f>
        <v>0.6</v>
      </c>
      <c r="C18" s="37">
        <f>IF(ISNUMBER(Messung!$C15),Messung!$C15,50)</f>
        <v>26.8</v>
      </c>
      <c r="D18" s="69"/>
      <c r="E18" s="37">
        <v>3.1</v>
      </c>
      <c r="F18" s="37">
        <v>11.4</v>
      </c>
      <c r="G18" s="69"/>
      <c r="I18" s="37">
        <v>12.1</v>
      </c>
      <c r="J18" s="69"/>
      <c r="L18" s="37">
        <v>13</v>
      </c>
      <c r="M18" s="69"/>
      <c r="O18" s="37">
        <v>13.7</v>
      </c>
      <c r="P18" s="69"/>
      <c r="R18" s="37">
        <v>14.5</v>
      </c>
      <c r="S18" s="69"/>
      <c r="U18" s="37">
        <v>14.9</v>
      </c>
      <c r="V18" s="69"/>
      <c r="X18" s="37">
        <v>15.3</v>
      </c>
      <c r="Y18" s="69"/>
      <c r="Z18" s="38">
        <v>1.8</v>
      </c>
      <c r="AA18" s="37">
        <v>19.5</v>
      </c>
      <c r="AB18" s="69"/>
    </row>
    <row r="19" spans="1:28" s="37" customFormat="1" ht="12.75">
      <c r="A19" s="69"/>
      <c r="B19" s="37">
        <f>IF(ISNUMBER(Messung!$B16),Messung!$B16,0.2)</f>
        <v>0.4</v>
      </c>
      <c r="C19" s="37">
        <f>IF(ISNUMBER(Messung!$C16),Messung!$C16,50)</f>
        <v>27.3</v>
      </c>
      <c r="D19" s="69"/>
      <c r="E19" s="37">
        <v>3</v>
      </c>
      <c r="F19" s="37">
        <v>11.4</v>
      </c>
      <c r="G19" s="69"/>
      <c r="I19" s="37">
        <v>12.5</v>
      </c>
      <c r="J19" s="69"/>
      <c r="L19" s="37">
        <v>13.4</v>
      </c>
      <c r="M19" s="69"/>
      <c r="O19" s="37">
        <v>14.1</v>
      </c>
      <c r="P19" s="69"/>
      <c r="R19" s="37">
        <v>15</v>
      </c>
      <c r="S19" s="69"/>
      <c r="U19" s="37">
        <v>15.4</v>
      </c>
      <c r="V19" s="69"/>
      <c r="X19" s="37">
        <v>15.7</v>
      </c>
      <c r="Y19" s="69"/>
      <c r="Z19" s="38">
        <v>2.4</v>
      </c>
      <c r="AA19" s="37">
        <v>14.9</v>
      </c>
      <c r="AB19" s="69"/>
    </row>
    <row r="20" spans="1:28" s="37" customFormat="1" ht="12.75">
      <c r="A20" s="69"/>
      <c r="B20" s="37">
        <f>IF(ISNUMBER(Messung!$B17),Messung!$B17,0.2)</f>
        <v>0.3</v>
      </c>
      <c r="C20" s="37">
        <f>IF(ISNUMBER(Messung!$C17),Messung!$C17,50)</f>
        <v>29.5</v>
      </c>
      <c r="D20" s="69"/>
      <c r="E20" s="37">
        <v>2.9</v>
      </c>
      <c r="F20" s="37">
        <v>11.4</v>
      </c>
      <c r="G20" s="69"/>
      <c r="I20" s="37">
        <v>12.8</v>
      </c>
      <c r="J20" s="69"/>
      <c r="L20" s="37">
        <v>13.7</v>
      </c>
      <c r="M20" s="69"/>
      <c r="O20" s="37">
        <v>14.6</v>
      </c>
      <c r="P20" s="69"/>
      <c r="R20" s="37">
        <v>15.4</v>
      </c>
      <c r="S20" s="69"/>
      <c r="U20" s="37">
        <v>15.8</v>
      </c>
      <c r="V20" s="69"/>
      <c r="X20" s="37">
        <v>16.2</v>
      </c>
      <c r="Y20" s="69"/>
      <c r="Z20" s="38">
        <v>3.1</v>
      </c>
      <c r="AA20" s="37">
        <v>11.4</v>
      </c>
      <c r="AB20" s="69"/>
    </row>
    <row r="21" spans="1:28" s="37" customFormat="1" ht="12.75">
      <c r="A21" s="69"/>
      <c r="B21" s="37">
        <f>IF(ISNUMBER(Messung!$B18),Messung!$B18,0.2)</f>
        <v>0.28</v>
      </c>
      <c r="C21" s="37">
        <f>IF(ISNUMBER(Messung!$C18),Messung!$C18,50)</f>
        <v>39.3</v>
      </c>
      <c r="D21" s="69"/>
      <c r="E21" s="37">
        <v>2.8</v>
      </c>
      <c r="F21" s="37">
        <v>11.4</v>
      </c>
      <c r="G21" s="69"/>
      <c r="I21" s="37">
        <v>13.1</v>
      </c>
      <c r="J21" s="69"/>
      <c r="L21" s="37">
        <v>14.1</v>
      </c>
      <c r="M21" s="69"/>
      <c r="O21" s="37">
        <v>15.1</v>
      </c>
      <c r="P21" s="69"/>
      <c r="R21" s="37">
        <v>15.9</v>
      </c>
      <c r="S21" s="69"/>
      <c r="U21" s="37">
        <v>16.3</v>
      </c>
      <c r="V21" s="69"/>
      <c r="X21" s="37">
        <v>16.7</v>
      </c>
      <c r="Y21" s="69"/>
      <c r="Z21" s="38">
        <v>3.4</v>
      </c>
      <c r="AA21" s="37">
        <v>10</v>
      </c>
      <c r="AB21" s="69"/>
    </row>
    <row r="22" spans="1:28" s="37" customFormat="1" ht="12.75">
      <c r="A22" s="69"/>
      <c r="B22" s="37">
        <f>IF(ISNUMBER(Messung!$B19),Messung!$B19,0.2)</f>
        <v>0.2</v>
      </c>
      <c r="C22" s="37">
        <f>IF(ISNUMBER(Messung!$C19),Messung!$C19,50)</f>
        <v>50</v>
      </c>
      <c r="D22" s="69"/>
      <c r="E22" s="37">
        <v>2.7</v>
      </c>
      <c r="F22" s="37">
        <v>11.4</v>
      </c>
      <c r="G22" s="69"/>
      <c r="I22" s="37">
        <v>13.6</v>
      </c>
      <c r="J22" s="69"/>
      <c r="L22" s="37">
        <v>14.6</v>
      </c>
      <c r="M22" s="69"/>
      <c r="O22" s="37">
        <v>15.6</v>
      </c>
      <c r="P22" s="69"/>
      <c r="R22" s="37">
        <v>16.4</v>
      </c>
      <c r="S22" s="69"/>
      <c r="U22" s="37">
        <v>16.8</v>
      </c>
      <c r="V22" s="69"/>
      <c r="X22" s="37">
        <v>17.3</v>
      </c>
      <c r="Y22" s="69"/>
      <c r="Z22" s="38"/>
      <c r="AB22" s="69"/>
    </row>
    <row r="23" spans="1:28" s="37" customFormat="1" ht="12.75">
      <c r="A23" s="69"/>
      <c r="B23" s="37">
        <f>IF(ISNUMBER(Messung!$B20),Messung!$B20,0.2)</f>
        <v>0.2</v>
      </c>
      <c r="C23" s="37">
        <f>IF(ISNUMBER(Messung!$C20),Messung!$C20,50)</f>
        <v>50</v>
      </c>
      <c r="D23" s="69"/>
      <c r="E23" s="37">
        <v>2.6</v>
      </c>
      <c r="F23" s="37">
        <v>11.4</v>
      </c>
      <c r="G23" s="69"/>
      <c r="I23" s="37">
        <v>14</v>
      </c>
      <c r="J23" s="69"/>
      <c r="L23" s="37">
        <v>15.1</v>
      </c>
      <c r="M23" s="69"/>
      <c r="O23" s="37">
        <v>16.1</v>
      </c>
      <c r="P23" s="69"/>
      <c r="R23" s="37">
        <v>16.9</v>
      </c>
      <c r="S23" s="69"/>
      <c r="U23" s="37">
        <v>17.4</v>
      </c>
      <c r="V23" s="69"/>
      <c r="X23" s="37">
        <v>17.8</v>
      </c>
      <c r="Y23" s="69"/>
      <c r="Z23" s="38"/>
      <c r="AB23" s="69"/>
    </row>
    <row r="24" spans="1:28" s="37" customFormat="1" ht="12.75">
      <c r="A24" s="69"/>
      <c r="B24" s="37">
        <f>IF(ISNUMBER(Messung!$B21),Messung!$B21,0.2)</f>
        <v>0.2</v>
      </c>
      <c r="C24" s="37">
        <f>IF(ISNUMBER(Messung!$C21),Messung!$C21,50)</f>
        <v>50</v>
      </c>
      <c r="D24" s="69"/>
      <c r="E24" s="37">
        <v>2.5</v>
      </c>
      <c r="F24" s="37">
        <v>11.5</v>
      </c>
      <c r="G24" s="69"/>
      <c r="I24" s="37">
        <v>14.4</v>
      </c>
      <c r="J24" s="69"/>
      <c r="L24" s="37">
        <v>15.5</v>
      </c>
      <c r="M24" s="69"/>
      <c r="O24" s="37">
        <v>16.5</v>
      </c>
      <c r="P24" s="69"/>
      <c r="R24" s="37">
        <v>17.5</v>
      </c>
      <c r="S24" s="69"/>
      <c r="U24" s="37">
        <v>18</v>
      </c>
      <c r="V24" s="69"/>
      <c r="X24" s="37">
        <v>18.4</v>
      </c>
      <c r="Y24" s="69"/>
      <c r="Z24" s="38"/>
      <c r="AB24" s="69"/>
    </row>
    <row r="25" spans="1:28" s="37" customFormat="1" ht="12.75">
      <c r="A25" s="69"/>
      <c r="B25" s="37">
        <f>IF(ISNUMBER(Messung!$B22),Messung!$B22,0.2)</f>
        <v>0.2</v>
      </c>
      <c r="C25" s="37">
        <f>IF(ISNUMBER(Messung!$C22),Messung!$C22,50)</f>
        <v>50</v>
      </c>
      <c r="D25" s="69"/>
      <c r="E25" s="37">
        <v>2.4</v>
      </c>
      <c r="F25" s="37">
        <v>11.5</v>
      </c>
      <c r="G25" s="69"/>
      <c r="I25" s="37">
        <v>14.9</v>
      </c>
      <c r="J25" s="69"/>
      <c r="L25" s="37">
        <v>16</v>
      </c>
      <c r="M25" s="69"/>
      <c r="O25" s="37">
        <v>17.1</v>
      </c>
      <c r="P25" s="69"/>
      <c r="R25" s="37">
        <v>18.1</v>
      </c>
      <c r="S25" s="69"/>
      <c r="U25" s="37">
        <v>18.6</v>
      </c>
      <c r="V25" s="69"/>
      <c r="X25" s="37">
        <v>19.1</v>
      </c>
      <c r="Y25" s="69"/>
      <c r="Z25" s="38"/>
      <c r="AB25" s="69"/>
    </row>
    <row r="26" spans="1:28" s="37" customFormat="1" ht="12.75">
      <c r="A26" s="69"/>
      <c r="B26" s="37">
        <f>IF(ISNUMBER(Messung!$B23),Messung!$B23,0.2)</f>
        <v>0.2</v>
      </c>
      <c r="C26" s="37">
        <f>IF(ISNUMBER(Messung!$C23),Messung!$C23,50)</f>
        <v>50</v>
      </c>
      <c r="D26" s="69"/>
      <c r="E26" s="37">
        <v>2.3</v>
      </c>
      <c r="F26" s="37">
        <v>11.5</v>
      </c>
      <c r="G26" s="69"/>
      <c r="I26" s="37">
        <v>15.1</v>
      </c>
      <c r="J26" s="69"/>
      <c r="L26" s="37">
        <v>16.5</v>
      </c>
      <c r="M26" s="69"/>
      <c r="O26" s="37">
        <v>17.6</v>
      </c>
      <c r="P26" s="69"/>
      <c r="R26" s="37">
        <v>18.7</v>
      </c>
      <c r="S26" s="69"/>
      <c r="U26" s="37">
        <v>19.3</v>
      </c>
      <c r="V26" s="69"/>
      <c r="X26" s="37">
        <v>19.8</v>
      </c>
      <c r="Y26" s="69"/>
      <c r="Z26" s="38"/>
      <c r="AB26" s="69"/>
    </row>
    <row r="27" spans="1:28" s="37" customFormat="1" ht="12.75">
      <c r="A27" s="69"/>
      <c r="B27" s="37">
        <f>IF(ISNUMBER(Messung!$B24),Messung!$B24,0.2)</f>
        <v>0.2</v>
      </c>
      <c r="C27" s="37">
        <f>IF(ISNUMBER(Messung!$C24),Messung!$C24,50)</f>
        <v>50</v>
      </c>
      <c r="D27" s="69"/>
      <c r="E27" s="37">
        <v>2.2</v>
      </c>
      <c r="F27" s="37">
        <v>11.5</v>
      </c>
      <c r="G27" s="69"/>
      <c r="I27" s="37">
        <v>15.1</v>
      </c>
      <c r="J27" s="69"/>
      <c r="L27" s="37">
        <v>17</v>
      </c>
      <c r="M27" s="69"/>
      <c r="O27" s="37">
        <v>18.2</v>
      </c>
      <c r="P27" s="69"/>
      <c r="R27" s="37">
        <v>19.4</v>
      </c>
      <c r="S27" s="69"/>
      <c r="U27" s="37">
        <v>20</v>
      </c>
      <c r="V27" s="69"/>
      <c r="X27" s="37">
        <v>20.6</v>
      </c>
      <c r="Y27" s="69"/>
      <c r="Z27" s="38"/>
      <c r="AB27" s="69"/>
    </row>
    <row r="28" spans="1:28" s="37" customFormat="1" ht="12.75">
      <c r="A28" s="69"/>
      <c r="B28" s="37">
        <f>IF(ISNUMBER(Messung!$B25),Messung!$B25,0.2)</f>
        <v>0.2</v>
      </c>
      <c r="C28" s="37">
        <f>IF(ISNUMBER(Messung!$C25),Messung!$C25,50)</f>
        <v>50</v>
      </c>
      <c r="D28" s="69"/>
      <c r="E28" s="37">
        <v>2.1</v>
      </c>
      <c r="F28" s="37">
        <v>11.5</v>
      </c>
      <c r="G28" s="69"/>
      <c r="I28" s="37">
        <v>15.1</v>
      </c>
      <c r="J28" s="69"/>
      <c r="L28" s="37">
        <v>17.6</v>
      </c>
      <c r="M28" s="69"/>
      <c r="O28" s="37">
        <v>18.9</v>
      </c>
      <c r="P28" s="69"/>
      <c r="R28" s="37">
        <v>20.1</v>
      </c>
      <c r="S28" s="69"/>
      <c r="U28" s="37">
        <v>20.7</v>
      </c>
      <c r="V28" s="69"/>
      <c r="X28" s="37">
        <v>21.3</v>
      </c>
      <c r="Y28" s="69"/>
      <c r="Z28" s="38"/>
      <c r="AB28" s="69"/>
    </row>
    <row r="29" spans="1:28" s="37" customFormat="1" ht="12.75">
      <c r="A29" s="69"/>
      <c r="B29" s="37">
        <f>IF(ISNUMBER(Messung!$B27),Messung!$B27,0.2)</f>
        <v>0.2</v>
      </c>
      <c r="C29" s="37">
        <f>IF(ISNUMBER(Messung!$C27),Messung!$C27,50)</f>
        <v>50</v>
      </c>
      <c r="D29" s="69"/>
      <c r="E29" s="37">
        <v>2</v>
      </c>
      <c r="F29" s="37">
        <v>11.5</v>
      </c>
      <c r="G29" s="69"/>
      <c r="I29" s="37">
        <v>15.1</v>
      </c>
      <c r="J29" s="69"/>
      <c r="L29" s="37">
        <v>18.2</v>
      </c>
      <c r="M29" s="69"/>
      <c r="O29" s="37">
        <v>19.6</v>
      </c>
      <c r="P29" s="69"/>
      <c r="R29" s="37">
        <v>20.8</v>
      </c>
      <c r="S29" s="69"/>
      <c r="U29" s="37">
        <v>21.6</v>
      </c>
      <c r="V29" s="69"/>
      <c r="X29" s="37">
        <v>22.2</v>
      </c>
      <c r="Y29" s="69"/>
      <c r="Z29" s="38"/>
      <c r="AB29" s="69"/>
    </row>
    <row r="30" spans="1:28" s="37" customFormat="1" ht="12.75">
      <c r="A30" s="69"/>
      <c r="B30" s="37">
        <f>IF(ISNUMBER(Messung!$B28),Messung!$B28,0.2)</f>
        <v>0.2</v>
      </c>
      <c r="C30" s="37">
        <f>IF(ISNUMBER(Messung!$C28),Messung!$C28,50)</f>
        <v>50</v>
      </c>
      <c r="D30" s="69"/>
      <c r="E30" s="37">
        <v>1.9</v>
      </c>
      <c r="F30" s="37">
        <v>11.5</v>
      </c>
      <c r="G30" s="69"/>
      <c r="I30" s="37">
        <v>15.2</v>
      </c>
      <c r="J30" s="69"/>
      <c r="L30" s="37">
        <v>18.8</v>
      </c>
      <c r="M30" s="69"/>
      <c r="O30" s="37">
        <v>20.3</v>
      </c>
      <c r="P30" s="69"/>
      <c r="R30" s="37">
        <v>21.6</v>
      </c>
      <c r="S30" s="69"/>
      <c r="U30" s="37">
        <v>22.4</v>
      </c>
      <c r="V30" s="69"/>
      <c r="X30" s="37">
        <v>23.1</v>
      </c>
      <c r="Y30" s="69"/>
      <c r="Z30" s="38"/>
      <c r="AB30" s="69"/>
    </row>
    <row r="31" spans="1:28" s="37" customFormat="1" ht="12.75">
      <c r="A31" s="69"/>
      <c r="B31" s="37">
        <f>IF(ISNUMBER(Messung!$B29),Messung!$B29,0.2)</f>
        <v>0.2</v>
      </c>
      <c r="C31" s="37">
        <f>IF(ISNUMBER(Messung!$C29),Messung!$C29,50)</f>
        <v>50</v>
      </c>
      <c r="D31" s="69"/>
      <c r="E31" s="37">
        <v>1.8</v>
      </c>
      <c r="F31" s="37">
        <v>11.5</v>
      </c>
      <c r="G31" s="69"/>
      <c r="I31" s="37">
        <v>15.2</v>
      </c>
      <c r="J31" s="69"/>
      <c r="L31" s="37">
        <v>19.5</v>
      </c>
      <c r="M31" s="69"/>
      <c r="O31" s="37">
        <v>21</v>
      </c>
      <c r="P31" s="69"/>
      <c r="R31" s="37">
        <v>22.6</v>
      </c>
      <c r="S31" s="69"/>
      <c r="U31" s="37">
        <v>23.3</v>
      </c>
      <c r="V31" s="69"/>
      <c r="X31" s="37">
        <v>24.1</v>
      </c>
      <c r="Y31" s="69"/>
      <c r="Z31" s="38"/>
      <c r="AB31" s="69"/>
    </row>
    <row r="32" spans="1:28" s="37" customFormat="1" ht="12.75">
      <c r="A32" s="69"/>
      <c r="B32" s="37">
        <f>IF(ISNUMBER(Messung!$B30),Messung!$B30,0.2)</f>
        <v>0.2</v>
      </c>
      <c r="C32" s="37">
        <f>IF(ISNUMBER(Messung!$C30),Messung!$C30,50)</f>
        <v>50</v>
      </c>
      <c r="D32" s="69"/>
      <c r="E32" s="37">
        <v>1.7</v>
      </c>
      <c r="F32" s="37">
        <v>11.5</v>
      </c>
      <c r="G32" s="69"/>
      <c r="I32" s="37">
        <v>15.2</v>
      </c>
      <c r="J32" s="69"/>
      <c r="L32" s="37">
        <v>19.7</v>
      </c>
      <c r="M32" s="69"/>
      <c r="O32" s="37">
        <v>21.7</v>
      </c>
      <c r="P32" s="69"/>
      <c r="R32" s="37">
        <v>23.4</v>
      </c>
      <c r="S32" s="69"/>
      <c r="U32" s="37">
        <v>24.2</v>
      </c>
      <c r="V32" s="69"/>
      <c r="X32" s="37">
        <v>25.1</v>
      </c>
      <c r="Y32" s="69"/>
      <c r="Z32" s="38"/>
      <c r="AB32" s="69"/>
    </row>
    <row r="33" spans="1:28" s="37" customFormat="1" ht="12.75">
      <c r="A33" s="69"/>
      <c r="B33" s="37">
        <f>IF(ISNUMBER(Messung!#REF!),Messung!#REF!,0.2)</f>
        <v>0.2</v>
      </c>
      <c r="C33" s="37">
        <f>IF(ISNUMBER(Messung!#REF!),Messung!#REF!,50)</f>
        <v>50</v>
      </c>
      <c r="D33" s="69"/>
      <c r="E33" s="37">
        <v>1.6</v>
      </c>
      <c r="F33" s="37">
        <v>11.5</v>
      </c>
      <c r="G33" s="69"/>
      <c r="I33" s="37">
        <v>15.2</v>
      </c>
      <c r="J33" s="69"/>
      <c r="L33" s="36">
        <v>19.8</v>
      </c>
      <c r="M33" s="69"/>
      <c r="O33" s="37">
        <v>22.6</v>
      </c>
      <c r="P33" s="69"/>
      <c r="R33" s="37">
        <v>24.3</v>
      </c>
      <c r="S33" s="69"/>
      <c r="U33" s="37">
        <v>25.3</v>
      </c>
      <c r="V33" s="69"/>
      <c r="X33" s="37">
        <v>26.2</v>
      </c>
      <c r="Y33" s="69"/>
      <c r="Z33" s="38"/>
      <c r="AB33" s="69"/>
    </row>
    <row r="34" spans="1:28" s="37" customFormat="1" ht="12.75">
      <c r="A34" s="69"/>
      <c r="B34" s="37">
        <f>IF(ISNUMBER(Messung!#REF!),Messung!#REF!,0.2)</f>
        <v>0.2</v>
      </c>
      <c r="C34" s="37">
        <f>IF(ISNUMBER(Messung!#REF!),Messung!#REF!,50)</f>
        <v>50</v>
      </c>
      <c r="D34" s="69"/>
      <c r="E34" s="37">
        <v>1.5</v>
      </c>
      <c r="F34" s="37">
        <v>11.6</v>
      </c>
      <c r="G34" s="69"/>
      <c r="I34" s="37">
        <v>15.2</v>
      </c>
      <c r="J34" s="69"/>
      <c r="L34" s="36">
        <v>19.8</v>
      </c>
      <c r="M34" s="69"/>
      <c r="O34" s="37">
        <v>23.4</v>
      </c>
      <c r="P34" s="69"/>
      <c r="R34" s="37">
        <v>25.4</v>
      </c>
      <c r="S34" s="69"/>
      <c r="U34" s="37">
        <v>26.4</v>
      </c>
      <c r="V34" s="69"/>
      <c r="X34" s="37">
        <v>27.4</v>
      </c>
      <c r="Y34" s="69"/>
      <c r="Z34" s="38"/>
      <c r="AB34" s="69"/>
    </row>
    <row r="35" spans="1:28" s="37" customFormat="1" ht="12.75">
      <c r="A35" s="69"/>
      <c r="B35" s="37">
        <f>IF(ISNUMBER(Messung!#REF!),Messung!#REF!,0.2)</f>
        <v>0.2</v>
      </c>
      <c r="C35" s="37">
        <f>IF(ISNUMBER(Messung!#REF!),Messung!#REF!,50)</f>
        <v>50</v>
      </c>
      <c r="D35" s="69"/>
      <c r="E35" s="37">
        <v>1.4</v>
      </c>
      <c r="F35" s="37">
        <v>11.6</v>
      </c>
      <c r="G35" s="69"/>
      <c r="I35" s="37">
        <v>15.3</v>
      </c>
      <c r="J35" s="69"/>
      <c r="L35" s="36">
        <v>19.8</v>
      </c>
      <c r="M35" s="69"/>
      <c r="O35" s="37">
        <v>24.3</v>
      </c>
      <c r="P35" s="69"/>
      <c r="R35" s="37">
        <v>26.4</v>
      </c>
      <c r="S35" s="69"/>
      <c r="U35" s="37">
        <v>27.6</v>
      </c>
      <c r="V35" s="69"/>
      <c r="X35" s="37">
        <v>28.4</v>
      </c>
      <c r="Y35" s="69"/>
      <c r="Z35" s="38"/>
      <c r="AB35" s="69"/>
    </row>
    <row r="36" spans="1:28" s="37" customFormat="1" ht="12.75">
      <c r="A36" s="69"/>
      <c r="B36" s="37">
        <f>IF(ISNUMBER(Messung!$B31),Messung!$B31,0.2)</f>
        <v>0.2</v>
      </c>
      <c r="C36" s="37">
        <f>IF(ISNUMBER(Messung!$C31),Messung!$C31,50)</f>
        <v>50</v>
      </c>
      <c r="D36" s="69"/>
      <c r="E36" s="37">
        <v>1.3</v>
      </c>
      <c r="F36" s="37">
        <v>11.6</v>
      </c>
      <c r="G36" s="69"/>
      <c r="I36" s="37">
        <v>15.3</v>
      </c>
      <c r="J36" s="69"/>
      <c r="L36" s="36">
        <v>19.8</v>
      </c>
      <c r="M36" s="69"/>
      <c r="O36" s="37">
        <v>25.1</v>
      </c>
      <c r="P36" s="69"/>
      <c r="R36" s="37">
        <v>27.4</v>
      </c>
      <c r="S36" s="69"/>
      <c r="U36" s="37">
        <v>28.6</v>
      </c>
      <c r="V36" s="69"/>
      <c r="X36" s="37">
        <v>29.7</v>
      </c>
      <c r="Y36" s="69"/>
      <c r="Z36" s="38"/>
      <c r="AB36" s="69"/>
    </row>
    <row r="37" spans="1:28" s="37" customFormat="1" ht="12.75">
      <c r="A37" s="69"/>
      <c r="B37" s="37">
        <f>IF(ISNUMBER(Messung!#REF!),Messung!#REF!,0.2)</f>
        <v>0.2</v>
      </c>
      <c r="C37" s="37">
        <f>IF(ISNUMBER(Messung!#REF!),Messung!#REF!,50)</f>
        <v>50</v>
      </c>
      <c r="D37" s="69"/>
      <c r="E37" s="37">
        <v>1.2</v>
      </c>
      <c r="F37" s="37">
        <v>11.6</v>
      </c>
      <c r="G37" s="69"/>
      <c r="I37" s="37">
        <v>15.3</v>
      </c>
      <c r="J37" s="69"/>
      <c r="L37" s="36">
        <v>19.8</v>
      </c>
      <c r="M37" s="69"/>
      <c r="O37" s="37">
        <v>25.2</v>
      </c>
      <c r="P37" s="69"/>
      <c r="R37" s="37">
        <v>28.5</v>
      </c>
      <c r="S37" s="69"/>
      <c r="U37" s="37">
        <v>29.8</v>
      </c>
      <c r="V37" s="69"/>
      <c r="X37" s="37">
        <v>31.1</v>
      </c>
      <c r="Y37" s="69"/>
      <c r="Z37" s="38"/>
      <c r="AB37" s="69"/>
    </row>
    <row r="38" spans="1:28" s="37" customFormat="1" ht="12.75">
      <c r="A38" s="69"/>
      <c r="B38" s="36"/>
      <c r="C38" s="36"/>
      <c r="D38" s="69"/>
      <c r="E38" s="37">
        <v>1.1</v>
      </c>
      <c r="F38" s="37">
        <v>11.6</v>
      </c>
      <c r="G38" s="69"/>
      <c r="I38" s="37">
        <v>15.3</v>
      </c>
      <c r="J38" s="69"/>
      <c r="L38" s="36">
        <v>19.8</v>
      </c>
      <c r="M38" s="69"/>
      <c r="O38" s="37">
        <v>25.2</v>
      </c>
      <c r="P38" s="69"/>
      <c r="R38" s="37">
        <v>29.7</v>
      </c>
      <c r="S38" s="69"/>
      <c r="U38" s="37">
        <v>31.2</v>
      </c>
      <c r="V38" s="69"/>
      <c r="X38" s="37">
        <v>32.6</v>
      </c>
      <c r="Y38" s="69"/>
      <c r="Z38" s="38"/>
      <c r="AB38" s="69"/>
    </row>
    <row r="39" spans="5:24" ht="12.75">
      <c r="E39" s="37">
        <v>1</v>
      </c>
      <c r="F39" s="36">
        <v>11.7</v>
      </c>
      <c r="I39" s="37">
        <v>15.3</v>
      </c>
      <c r="L39" s="36">
        <v>19.8</v>
      </c>
      <c r="O39" s="36">
        <v>25.2</v>
      </c>
      <c r="R39" s="36">
        <v>30.8</v>
      </c>
      <c r="U39" s="36">
        <v>32.6</v>
      </c>
      <c r="X39" s="36">
        <v>33.9</v>
      </c>
    </row>
    <row r="40" spans="5:27" ht="12.75">
      <c r="E40" s="37">
        <v>0.9</v>
      </c>
      <c r="F40" s="36">
        <v>11.7</v>
      </c>
      <c r="I40" s="37">
        <v>15.3</v>
      </c>
      <c r="L40" s="36">
        <v>19.8</v>
      </c>
      <c r="O40" s="36">
        <v>25.3</v>
      </c>
      <c r="R40" s="36">
        <v>31.7</v>
      </c>
      <c r="U40" s="36">
        <v>33.6</v>
      </c>
      <c r="X40" s="36">
        <v>35.3</v>
      </c>
      <c r="Z40" s="37"/>
      <c r="AA40" s="37"/>
    </row>
    <row r="41" spans="1:28" s="37" customFormat="1" ht="12.75">
      <c r="A41" s="69"/>
      <c r="D41" s="69"/>
      <c r="E41" s="37">
        <v>0.8</v>
      </c>
      <c r="F41" s="37">
        <v>11.7</v>
      </c>
      <c r="G41" s="69"/>
      <c r="I41" s="37">
        <v>15.3</v>
      </c>
      <c r="J41" s="69"/>
      <c r="L41" s="37">
        <v>19.8</v>
      </c>
      <c r="M41" s="69"/>
      <c r="O41" s="37">
        <v>25.3</v>
      </c>
      <c r="P41" s="69"/>
      <c r="R41" s="37">
        <v>32.1</v>
      </c>
      <c r="S41" s="69"/>
      <c r="U41" s="37">
        <v>34.6</v>
      </c>
      <c r="V41" s="69"/>
      <c r="X41" s="37">
        <v>36.4</v>
      </c>
      <c r="Y41" s="69"/>
      <c r="AB41" s="69"/>
    </row>
    <row r="42" spans="1:28" s="37" customFormat="1" ht="12.75">
      <c r="A42" s="69"/>
      <c r="D42" s="69"/>
      <c r="E42" s="37">
        <v>0.7</v>
      </c>
      <c r="F42" s="37">
        <v>11.7</v>
      </c>
      <c r="G42" s="69"/>
      <c r="I42" s="37">
        <v>15.4</v>
      </c>
      <c r="J42" s="69"/>
      <c r="L42" s="37">
        <v>19.9</v>
      </c>
      <c r="M42" s="69"/>
      <c r="O42" s="37">
        <v>25.3</v>
      </c>
      <c r="P42" s="69"/>
      <c r="R42" s="37">
        <v>32.1</v>
      </c>
      <c r="S42" s="69"/>
      <c r="U42" s="37">
        <v>35.6</v>
      </c>
      <c r="V42" s="69"/>
      <c r="X42" s="37">
        <v>37.9</v>
      </c>
      <c r="Y42" s="69"/>
      <c r="AB42" s="69"/>
    </row>
    <row r="43" spans="1:28" s="37" customFormat="1" ht="12.75">
      <c r="A43" s="69"/>
      <c r="D43" s="69"/>
      <c r="E43" s="37">
        <v>0.6</v>
      </c>
      <c r="F43" s="37">
        <v>11.7</v>
      </c>
      <c r="G43" s="69"/>
      <c r="I43" s="37">
        <v>15.4</v>
      </c>
      <c r="J43" s="69"/>
      <c r="L43" s="37">
        <v>19.9</v>
      </c>
      <c r="M43" s="69"/>
      <c r="O43" s="37">
        <v>25.3</v>
      </c>
      <c r="P43" s="69"/>
      <c r="R43" s="37">
        <v>32.1</v>
      </c>
      <c r="S43" s="69"/>
      <c r="U43" s="37">
        <v>36.1</v>
      </c>
      <c r="V43" s="69"/>
      <c r="X43" s="37">
        <v>38.8</v>
      </c>
      <c r="Y43" s="69"/>
      <c r="AB43" s="69"/>
    </row>
    <row r="44" spans="1:28" s="37" customFormat="1" ht="12.75">
      <c r="A44" s="69"/>
      <c r="D44" s="69"/>
      <c r="E44" s="37">
        <v>0.5</v>
      </c>
      <c r="F44" s="37">
        <v>11.8</v>
      </c>
      <c r="G44" s="69"/>
      <c r="I44" s="37">
        <v>15.4</v>
      </c>
      <c r="J44" s="69"/>
      <c r="L44" s="37">
        <v>19.9</v>
      </c>
      <c r="M44" s="69"/>
      <c r="O44" s="37">
        <v>25.3</v>
      </c>
      <c r="P44" s="69"/>
      <c r="R44" s="37">
        <v>32.1</v>
      </c>
      <c r="S44" s="69"/>
      <c r="U44" s="37">
        <v>36.2</v>
      </c>
      <c r="V44" s="69"/>
      <c r="X44" s="37">
        <v>39.6</v>
      </c>
      <c r="Y44" s="69"/>
      <c r="AB44" s="69"/>
    </row>
    <row r="45" spans="1:28" s="37" customFormat="1" ht="12.75">
      <c r="A45" s="69"/>
      <c r="D45" s="69"/>
      <c r="E45" s="37">
        <v>0.4</v>
      </c>
      <c r="F45" s="37">
        <v>11.9</v>
      </c>
      <c r="G45" s="69"/>
      <c r="I45" s="37">
        <v>15.5</v>
      </c>
      <c r="J45" s="69"/>
      <c r="L45" s="37">
        <v>20</v>
      </c>
      <c r="M45" s="69"/>
      <c r="O45" s="37">
        <v>25.4</v>
      </c>
      <c r="P45" s="69"/>
      <c r="R45" s="37">
        <v>32.22</v>
      </c>
      <c r="S45" s="69"/>
      <c r="U45" s="37">
        <v>36.4</v>
      </c>
      <c r="V45" s="69"/>
      <c r="X45" s="37">
        <v>41.1</v>
      </c>
      <c r="Y45" s="69"/>
      <c r="AB45" s="69"/>
    </row>
    <row r="46" spans="1:28" s="37" customFormat="1" ht="12.75">
      <c r="A46" s="69"/>
      <c r="D46" s="69"/>
      <c r="E46" s="37">
        <v>0.35</v>
      </c>
      <c r="F46" s="37">
        <v>12</v>
      </c>
      <c r="G46" s="69"/>
      <c r="I46" s="37">
        <v>15.6</v>
      </c>
      <c r="J46" s="69"/>
      <c r="L46" s="37">
        <v>20.1</v>
      </c>
      <c r="M46" s="69"/>
      <c r="O46" s="37">
        <v>25.5</v>
      </c>
      <c r="P46" s="69"/>
      <c r="R46" s="37">
        <v>34</v>
      </c>
      <c r="S46" s="69"/>
      <c r="U46" s="37">
        <v>36.89</v>
      </c>
      <c r="V46" s="69"/>
      <c r="X46" s="37">
        <v>45.4</v>
      </c>
      <c r="Y46" s="69"/>
      <c r="AB46" s="69"/>
    </row>
    <row r="47" spans="1:28" s="37" customFormat="1" ht="12.75">
      <c r="A47" s="69"/>
      <c r="D47" s="69"/>
      <c r="E47" s="37">
        <v>0.3</v>
      </c>
      <c r="F47" s="37">
        <v>12.24</v>
      </c>
      <c r="G47" s="69"/>
      <c r="I47" s="37">
        <v>16</v>
      </c>
      <c r="J47" s="69"/>
      <c r="L47" s="37">
        <v>20.74</v>
      </c>
      <c r="M47" s="69"/>
      <c r="O47" s="37">
        <v>28.62</v>
      </c>
      <c r="P47" s="69"/>
      <c r="R47" s="37">
        <v>37</v>
      </c>
      <c r="S47" s="69"/>
      <c r="U47" s="37">
        <v>39</v>
      </c>
      <c r="V47" s="69"/>
      <c r="Y47" s="69"/>
      <c r="AB47" s="69"/>
    </row>
    <row r="48" spans="1:28" s="37" customFormat="1" ht="12.75">
      <c r="A48" s="69"/>
      <c r="D48" s="69"/>
      <c r="E48" s="37">
        <v>0.25</v>
      </c>
      <c r="F48" s="37">
        <v>13.6</v>
      </c>
      <c r="G48" s="69"/>
      <c r="I48" s="37">
        <v>18.4</v>
      </c>
      <c r="J48" s="69"/>
      <c r="L48" s="37">
        <v>25.2</v>
      </c>
      <c r="M48" s="69"/>
      <c r="O48" s="37">
        <v>43.1</v>
      </c>
      <c r="P48" s="69"/>
      <c r="S48" s="69"/>
      <c r="V48" s="69"/>
      <c r="Y48" s="69"/>
      <c r="AB48" s="69"/>
    </row>
    <row r="49" spans="1:28" s="37" customFormat="1" ht="12.75">
      <c r="A49" s="69"/>
      <c r="D49" s="69"/>
      <c r="E49" s="37">
        <v>0.2</v>
      </c>
      <c r="F49" s="37">
        <v>18.6</v>
      </c>
      <c r="G49" s="69"/>
      <c r="J49" s="69"/>
      <c r="M49" s="69"/>
      <c r="P49" s="69"/>
      <c r="S49" s="69"/>
      <c r="V49" s="69"/>
      <c r="Y49" s="69"/>
      <c r="AB49" s="69"/>
    </row>
    <row r="50" spans="1:28" s="37" customFormat="1" ht="12.75">
      <c r="A50" s="69"/>
      <c r="D50" s="69"/>
      <c r="G50" s="69"/>
      <c r="J50" s="69"/>
      <c r="M50" s="69"/>
      <c r="P50" s="69"/>
      <c r="S50" s="69"/>
      <c r="V50" s="69"/>
      <c r="Y50" s="69"/>
      <c r="AB50" s="69"/>
    </row>
    <row r="51" spans="1:28" s="37" customFormat="1" ht="12.75">
      <c r="A51" s="69"/>
      <c r="D51" s="69"/>
      <c r="G51" s="69"/>
      <c r="J51" s="69"/>
      <c r="M51" s="69"/>
      <c r="P51" s="69"/>
      <c r="S51" s="69"/>
      <c r="V51" s="69"/>
      <c r="Y51" s="69"/>
      <c r="Z51" s="38"/>
      <c r="AA51" s="36"/>
      <c r="AB51" s="69"/>
    </row>
  </sheetData>
  <sheetProtection sheet="1" objects="1" scenarios="1"/>
  <mergeCells count="10">
    <mergeCell ref="B6:C6"/>
    <mergeCell ref="Z8:AA8"/>
    <mergeCell ref="B8:C8"/>
    <mergeCell ref="E8:F8"/>
    <mergeCell ref="H8:I8"/>
    <mergeCell ref="K8:L8"/>
    <mergeCell ref="N8:O8"/>
    <mergeCell ref="Q8:R8"/>
    <mergeCell ref="T8:U8"/>
    <mergeCell ref="W8:X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Ulm, Vorlesungssammlung Physik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Zustandsdiagramm</dc:title>
  <dc:subject>Schwefelhexafluorid</dc:subject>
  <dc:creator>Brackenhofer G.</dc:creator>
  <cp:keywords/>
  <dc:description/>
  <cp:lastModifiedBy>G. Brackenhofer</cp:lastModifiedBy>
  <cp:lastPrinted>1998-06-08T19:12:25Z</cp:lastPrinted>
  <dcterms:created xsi:type="dcterms:W3CDTF">1997-03-24T14:35:42Z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